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68" windowWidth="15120" windowHeight="76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J242" i="1" l="1"/>
  <c r="M262" i="1" l="1"/>
  <c r="K161" i="1" l="1"/>
  <c r="K265" i="1" s="1"/>
  <c r="K261" i="1"/>
  <c r="K118" i="1"/>
  <c r="K50" i="1"/>
  <c r="J255" i="1" l="1"/>
  <c r="K257" i="1" l="1"/>
  <c r="K166" i="1"/>
  <c r="K141" i="1"/>
  <c r="K140" i="1" l="1"/>
  <c r="K142" i="1"/>
  <c r="M141" i="1" l="1"/>
  <c r="L141" i="1"/>
  <c r="M156" i="1"/>
  <c r="L156" i="1"/>
  <c r="K156" i="1"/>
  <c r="G156" i="1"/>
  <c r="G158" i="1"/>
  <c r="G157" i="1"/>
  <c r="F156" i="1"/>
  <c r="F157" i="1"/>
  <c r="F158" i="1"/>
  <c r="F153" i="1"/>
  <c r="F154" i="1"/>
  <c r="F155" i="1"/>
  <c r="P229" i="1" l="1"/>
  <c r="G152" i="1" l="1"/>
  <c r="H189" i="1" l="1"/>
  <c r="I189" i="1"/>
  <c r="J189" i="1"/>
  <c r="K189" i="1"/>
  <c r="L189" i="1"/>
  <c r="M189" i="1"/>
  <c r="H190" i="1"/>
  <c r="I190" i="1"/>
  <c r="J190" i="1"/>
  <c r="K190" i="1"/>
  <c r="L190" i="1"/>
  <c r="M190" i="1"/>
  <c r="K247" i="1" l="1"/>
  <c r="K45" i="1" l="1"/>
  <c r="K150" i="1"/>
  <c r="M61" i="1" l="1"/>
  <c r="M60" i="1"/>
  <c r="L61" i="1"/>
  <c r="L60" i="1"/>
  <c r="K60" i="1"/>
  <c r="K61" i="1"/>
  <c r="M94" i="1"/>
  <c r="L94" i="1"/>
  <c r="K94" i="1"/>
  <c r="G96" i="1"/>
  <c r="G95" i="1"/>
  <c r="F94" i="1"/>
  <c r="F95" i="1"/>
  <c r="F96" i="1"/>
  <c r="G94" i="1" l="1"/>
  <c r="J142" i="1"/>
  <c r="G142" i="1" s="1"/>
  <c r="J150" i="1"/>
  <c r="J118" i="1"/>
  <c r="J120" i="1"/>
  <c r="J46" i="1" l="1"/>
  <c r="G48" i="1"/>
  <c r="J45" i="1"/>
  <c r="J50" i="1"/>
  <c r="J257" i="1" l="1"/>
  <c r="J173" i="1"/>
  <c r="G170" i="1"/>
  <c r="G167" i="1" s="1"/>
  <c r="J167" i="1"/>
  <c r="J168" i="1"/>
  <c r="I257" i="1" l="1"/>
  <c r="H257" i="1"/>
  <c r="H255" i="1"/>
  <c r="H261" i="1" s="1"/>
  <c r="G47" i="1"/>
  <c r="G46" i="1" s="1"/>
  <c r="G51" i="1"/>
  <c r="G52" i="1"/>
  <c r="G63" i="1"/>
  <c r="G64" i="1"/>
  <c r="G67" i="1"/>
  <c r="G66" i="1" s="1"/>
  <c r="G71" i="1"/>
  <c r="G72" i="1"/>
  <c r="G75" i="1"/>
  <c r="G77" i="1"/>
  <c r="G76" i="1" s="1"/>
  <c r="G80" i="1"/>
  <c r="G79" i="1" s="1"/>
  <c r="G83" i="1"/>
  <c r="G84" i="1"/>
  <c r="G89" i="1"/>
  <c r="G90" i="1"/>
  <c r="G92" i="1"/>
  <c r="G93" i="1"/>
  <c r="G102" i="1"/>
  <c r="G104" i="1"/>
  <c r="G103" i="1" s="1"/>
  <c r="G111" i="1"/>
  <c r="G113" i="1"/>
  <c r="G112" i="1" s="1"/>
  <c r="G259" i="1"/>
  <c r="J256" i="1"/>
  <c r="J262" i="1" s="1"/>
  <c r="M256" i="1"/>
  <c r="L256" i="1"/>
  <c r="L262" i="1" s="1"/>
  <c r="K256" i="1"/>
  <c r="I256" i="1"/>
  <c r="I262" i="1" s="1"/>
  <c r="H256" i="1"/>
  <c r="H262" i="1" s="1"/>
  <c r="M255" i="1"/>
  <c r="L255" i="1"/>
  <c r="K255" i="1"/>
  <c r="J261" i="1"/>
  <c r="I255" i="1"/>
  <c r="G258" i="1"/>
  <c r="G261" i="1" s="1"/>
  <c r="P244" i="1"/>
  <c r="P247" i="1"/>
  <c r="G252" i="1"/>
  <c r="M242" i="1"/>
  <c r="L242" i="1"/>
  <c r="K242" i="1"/>
  <c r="I242" i="1"/>
  <c r="K262" i="1" l="1"/>
  <c r="K254" i="1"/>
  <c r="I261" i="1"/>
  <c r="I260" i="1" s="1"/>
  <c r="I254" i="1"/>
  <c r="H260" i="1"/>
  <c r="J260" i="1"/>
  <c r="G44" i="1"/>
  <c r="G45" i="1"/>
  <c r="G62" i="1"/>
  <c r="G50" i="1"/>
  <c r="G91" i="1"/>
  <c r="G70" i="1"/>
  <c r="G88" i="1"/>
  <c r="G256" i="1"/>
  <c r="H254" i="1"/>
  <c r="G262" i="1"/>
  <c r="G257" i="1"/>
  <c r="H214" i="1"/>
  <c r="H242" i="1"/>
  <c r="K260" i="1" l="1"/>
  <c r="G43" i="1"/>
  <c r="G248" i="1"/>
  <c r="G247" i="1" s="1"/>
  <c r="G245" i="1"/>
  <c r="G244" i="1" s="1"/>
  <c r="G230" i="1"/>
  <c r="G229" i="1" s="1"/>
  <c r="G227" i="1"/>
  <c r="G226" i="1" s="1"/>
  <c r="G221" i="1"/>
  <c r="G220" i="1"/>
  <c r="G218" i="1"/>
  <c r="G217" i="1"/>
  <c r="G215" i="1"/>
  <c r="G148" i="1"/>
  <c r="G147" i="1"/>
  <c r="G144" i="1"/>
  <c r="G143" i="1" s="1"/>
  <c r="G138" i="1"/>
  <c r="G135" i="1"/>
  <c r="G137" i="1"/>
  <c r="G134" i="1"/>
  <c r="G119" i="1"/>
  <c r="G125" i="1"/>
  <c r="G122" i="1"/>
  <c r="G127" i="1"/>
  <c r="G126" i="1" s="1"/>
  <c r="G124" i="1"/>
  <c r="G121" i="1"/>
  <c r="G151" i="1"/>
  <c r="G150" i="1" s="1"/>
  <c r="G154" i="1"/>
  <c r="G216" i="1" l="1"/>
  <c r="G219" i="1"/>
  <c r="G136" i="1"/>
  <c r="G146" i="1"/>
  <c r="M184" i="1"/>
  <c r="L184" i="1"/>
  <c r="K184" i="1"/>
  <c r="J184" i="1"/>
  <c r="I184" i="1"/>
  <c r="H184" i="1"/>
  <c r="G206" i="1"/>
  <c r="G205" i="1"/>
  <c r="M204" i="1"/>
  <c r="L204" i="1"/>
  <c r="K204" i="1"/>
  <c r="J204" i="1"/>
  <c r="I204" i="1"/>
  <c r="H204" i="1"/>
  <c r="M201" i="1"/>
  <c r="L201" i="1"/>
  <c r="K201" i="1"/>
  <c r="J201" i="1"/>
  <c r="I201" i="1"/>
  <c r="H201" i="1"/>
  <c r="G203" i="1"/>
  <c r="G202" i="1"/>
  <c r="G199" i="1"/>
  <c r="G200" i="1"/>
  <c r="M178" i="1"/>
  <c r="L178" i="1"/>
  <c r="K178" i="1"/>
  <c r="K208" i="1" s="1"/>
  <c r="K207" i="1" s="1"/>
  <c r="J178" i="1"/>
  <c r="I178" i="1"/>
  <c r="H178" i="1"/>
  <c r="G192" i="1"/>
  <c r="G191" i="1"/>
  <c r="G186" i="1"/>
  <c r="G185" i="1"/>
  <c r="G188" i="1"/>
  <c r="G189" i="1"/>
  <c r="G204" i="1" l="1"/>
  <c r="G198" i="1"/>
  <c r="G201" i="1"/>
  <c r="G190" i="1"/>
  <c r="G184" i="1"/>
  <c r="G187" i="1"/>
  <c r="K172" i="1"/>
  <c r="G173" i="1"/>
  <c r="L172" i="1"/>
  <c r="G169" i="1"/>
  <c r="G168" i="1" s="1"/>
  <c r="M29" i="1" l="1"/>
  <c r="I19" i="1"/>
  <c r="J19" i="1"/>
  <c r="K19" i="1"/>
  <c r="L19" i="1"/>
  <c r="M19" i="1"/>
  <c r="M20" i="1"/>
  <c r="L20" i="1"/>
  <c r="K20" i="1"/>
  <c r="J20" i="1"/>
  <c r="I20" i="1"/>
  <c r="H19" i="1"/>
  <c r="H20" i="1"/>
  <c r="G23" i="1"/>
  <c r="G22" i="1"/>
  <c r="G26" i="1"/>
  <c r="G25" i="1"/>
  <c r="I24" i="1"/>
  <c r="J24" i="1"/>
  <c r="K24" i="1"/>
  <c r="L24" i="1"/>
  <c r="M24" i="1"/>
  <c r="M30" i="1"/>
  <c r="L30" i="1"/>
  <c r="K30" i="1"/>
  <c r="J30" i="1"/>
  <c r="I30" i="1"/>
  <c r="H30" i="1"/>
  <c r="L34" i="1"/>
  <c r="K34" i="1"/>
  <c r="J34" i="1"/>
  <c r="I34" i="1"/>
  <c r="H34" i="1"/>
  <c r="G35" i="1"/>
  <c r="G36" i="1"/>
  <c r="G32" i="1"/>
  <c r="G33" i="1"/>
  <c r="P21" i="1"/>
  <c r="M39" i="1" l="1"/>
  <c r="G20" i="1"/>
  <c r="G19" i="1"/>
  <c r="J39" i="1"/>
  <c r="K39" i="1"/>
  <c r="I39" i="1"/>
  <c r="J18" i="1"/>
  <c r="G24" i="1"/>
  <c r="H39" i="1"/>
  <c r="G30" i="1"/>
  <c r="L39" i="1"/>
  <c r="G34" i="1"/>
  <c r="G31" i="1"/>
  <c r="K18" i="1"/>
  <c r="G29" i="1"/>
  <c r="H18" i="1"/>
  <c r="I18" i="1"/>
  <c r="L18" i="1"/>
  <c r="L110" i="1"/>
  <c r="K110" i="1"/>
  <c r="G28" i="1" l="1"/>
  <c r="G39" i="1"/>
  <c r="I45" i="1"/>
  <c r="I46" i="1"/>
  <c r="J141" i="1" l="1"/>
  <c r="J140" i="1" s="1"/>
  <c r="M161" i="1"/>
  <c r="M265" i="1" s="1"/>
  <c r="L161" i="1"/>
  <c r="L265" i="1" s="1"/>
  <c r="G153" i="1"/>
  <c r="J153" i="1"/>
  <c r="J61" i="1"/>
  <c r="J161" i="1" s="1"/>
  <c r="J265" i="1" s="1"/>
  <c r="J60" i="1"/>
  <c r="I61" i="1" l="1"/>
  <c r="I161" i="1" s="1"/>
  <c r="I265" i="1" s="1"/>
  <c r="H61" i="1"/>
  <c r="G61" i="1" s="1"/>
  <c r="I60" i="1"/>
  <c r="I150" i="1"/>
  <c r="M146" i="1" l="1"/>
  <c r="L146" i="1"/>
  <c r="K146" i="1"/>
  <c r="J146" i="1"/>
  <c r="I146" i="1"/>
  <c r="H146" i="1"/>
  <c r="M143" i="1"/>
  <c r="L143" i="1"/>
  <c r="K143" i="1"/>
  <c r="J143" i="1"/>
  <c r="I143" i="1"/>
  <c r="H143" i="1"/>
  <c r="L140" i="1"/>
  <c r="I141" i="1"/>
  <c r="H141" i="1"/>
  <c r="G133" i="1"/>
  <c r="M136" i="1"/>
  <c r="L136" i="1"/>
  <c r="K136" i="1"/>
  <c r="J136" i="1"/>
  <c r="I136" i="1"/>
  <c r="H136" i="1"/>
  <c r="M133" i="1"/>
  <c r="L133" i="1"/>
  <c r="K133" i="1"/>
  <c r="J133" i="1"/>
  <c r="I133" i="1"/>
  <c r="H133" i="1"/>
  <c r="M131" i="1"/>
  <c r="M130" i="1" s="1"/>
  <c r="L131" i="1"/>
  <c r="L130" i="1" s="1"/>
  <c r="K131" i="1"/>
  <c r="K130" i="1" s="1"/>
  <c r="J131" i="1"/>
  <c r="J130" i="1" s="1"/>
  <c r="I131" i="1"/>
  <c r="H131" i="1"/>
  <c r="G123" i="1"/>
  <c r="G120" i="1" s="1"/>
  <c r="M126" i="1"/>
  <c r="L126" i="1"/>
  <c r="K126" i="1"/>
  <c r="J126" i="1"/>
  <c r="I126" i="1"/>
  <c r="H126" i="1"/>
  <c r="M123" i="1"/>
  <c r="L123" i="1"/>
  <c r="K123" i="1"/>
  <c r="J123" i="1"/>
  <c r="I123" i="1"/>
  <c r="H123" i="1"/>
  <c r="M120" i="1"/>
  <c r="L120" i="1"/>
  <c r="K120" i="1"/>
  <c r="I120" i="1"/>
  <c r="H120" i="1"/>
  <c r="M118" i="1"/>
  <c r="M117" i="1" s="1"/>
  <c r="L118" i="1"/>
  <c r="L117" i="1" s="1"/>
  <c r="K117" i="1"/>
  <c r="J117" i="1"/>
  <c r="I118" i="1"/>
  <c r="H118" i="1"/>
  <c r="M112" i="1"/>
  <c r="L112" i="1"/>
  <c r="K112" i="1"/>
  <c r="J112" i="1"/>
  <c r="I112" i="1"/>
  <c r="H112" i="1"/>
  <c r="M110" i="1"/>
  <c r="M109" i="1" s="1"/>
  <c r="L109" i="1"/>
  <c r="K109" i="1"/>
  <c r="J110" i="1"/>
  <c r="J109" i="1" s="1"/>
  <c r="I110" i="1"/>
  <c r="H110" i="1"/>
  <c r="M103" i="1"/>
  <c r="L103" i="1"/>
  <c r="K103" i="1"/>
  <c r="J103" i="1"/>
  <c r="I103" i="1"/>
  <c r="H103" i="1"/>
  <c r="M101" i="1"/>
  <c r="M100" i="1" s="1"/>
  <c r="L101" i="1"/>
  <c r="L100" i="1" s="1"/>
  <c r="K101" i="1"/>
  <c r="K100" i="1" s="1"/>
  <c r="J101" i="1"/>
  <c r="J100" i="1" s="1"/>
  <c r="I101" i="1"/>
  <c r="I100" i="1" s="1"/>
  <c r="H101" i="1"/>
  <c r="M91" i="1"/>
  <c r="L91" i="1"/>
  <c r="K91" i="1"/>
  <c r="J91" i="1"/>
  <c r="I91" i="1"/>
  <c r="H91" i="1"/>
  <c r="M88" i="1"/>
  <c r="L88" i="1"/>
  <c r="K88" i="1"/>
  <c r="J88" i="1"/>
  <c r="I88" i="1"/>
  <c r="H88" i="1"/>
  <c r="H60" i="1" s="1"/>
  <c r="G60" i="1" s="1"/>
  <c r="G59" i="1" s="1"/>
  <c r="G86" i="1"/>
  <c r="G85" i="1"/>
  <c r="M85" i="1"/>
  <c r="L85" i="1"/>
  <c r="K85" i="1"/>
  <c r="J85" i="1"/>
  <c r="I85" i="1"/>
  <c r="H85" i="1"/>
  <c r="M82" i="1"/>
  <c r="L82" i="1"/>
  <c r="K82" i="1"/>
  <c r="J82" i="1"/>
  <c r="I82" i="1"/>
  <c r="H82" i="1"/>
  <c r="M79" i="1"/>
  <c r="L79" i="1"/>
  <c r="K79" i="1"/>
  <c r="J79" i="1"/>
  <c r="I79" i="1"/>
  <c r="H79" i="1"/>
  <c r="M76" i="1"/>
  <c r="L76" i="1"/>
  <c r="K76" i="1"/>
  <c r="J76" i="1"/>
  <c r="I76" i="1"/>
  <c r="H76" i="1"/>
  <c r="G74" i="1"/>
  <c r="G73" i="1" s="1"/>
  <c r="M73" i="1"/>
  <c r="L73" i="1"/>
  <c r="K73" i="1"/>
  <c r="J73" i="1"/>
  <c r="I73" i="1"/>
  <c r="H73" i="1"/>
  <c r="M70" i="1"/>
  <c r="L70" i="1"/>
  <c r="K70" i="1"/>
  <c r="J70" i="1"/>
  <c r="I70" i="1"/>
  <c r="H70" i="1"/>
  <c r="M66" i="1"/>
  <c r="L66" i="1"/>
  <c r="K66" i="1"/>
  <c r="J66" i="1"/>
  <c r="I66" i="1"/>
  <c r="H66" i="1"/>
  <c r="M62" i="1"/>
  <c r="L62" i="1"/>
  <c r="K62" i="1"/>
  <c r="J62" i="1"/>
  <c r="I62" i="1"/>
  <c r="H62" i="1"/>
  <c r="H45" i="1"/>
  <c r="H161" i="1" s="1"/>
  <c r="H50" i="1"/>
  <c r="M46" i="1"/>
  <c r="L46" i="1"/>
  <c r="K46" i="1"/>
  <c r="H46" i="1"/>
  <c r="I44" i="1"/>
  <c r="I43" i="1" s="1"/>
  <c r="J44" i="1"/>
  <c r="J43" i="1" s="1"/>
  <c r="K44" i="1"/>
  <c r="K43" i="1" s="1"/>
  <c r="L44" i="1"/>
  <c r="M44" i="1"/>
  <c r="M43" i="1" s="1"/>
  <c r="H166" i="1"/>
  <c r="I166" i="1"/>
  <c r="I172" i="1" s="1"/>
  <c r="J165" i="1"/>
  <c r="K165" i="1"/>
  <c r="L165" i="1"/>
  <c r="H168" i="1"/>
  <c r="I168" i="1"/>
  <c r="K168" i="1"/>
  <c r="L168" i="1"/>
  <c r="M168" i="1"/>
  <c r="I177" i="1"/>
  <c r="K177" i="1"/>
  <c r="L177" i="1"/>
  <c r="M177" i="1"/>
  <c r="H180" i="1"/>
  <c r="I180" i="1"/>
  <c r="J180" i="1"/>
  <c r="K180" i="1"/>
  <c r="L180" i="1"/>
  <c r="M180" i="1"/>
  <c r="G180" i="1"/>
  <c r="H187" i="1"/>
  <c r="I187" i="1"/>
  <c r="J187" i="1"/>
  <c r="K187" i="1"/>
  <c r="L187" i="1"/>
  <c r="M187" i="1"/>
  <c r="K194" i="1"/>
  <c r="H195" i="1"/>
  <c r="I195" i="1"/>
  <c r="J195" i="1"/>
  <c r="J208" i="1" s="1"/>
  <c r="J207" i="1" s="1"/>
  <c r="L195" i="1"/>
  <c r="M195" i="1"/>
  <c r="H198" i="1"/>
  <c r="I198" i="1"/>
  <c r="J198" i="1"/>
  <c r="K198" i="1"/>
  <c r="L198" i="1"/>
  <c r="M198" i="1"/>
  <c r="I214" i="1"/>
  <c r="J214" i="1"/>
  <c r="J213" i="1" s="1"/>
  <c r="H216" i="1"/>
  <c r="I216" i="1"/>
  <c r="J216" i="1"/>
  <c r="K216" i="1"/>
  <c r="L216" i="1"/>
  <c r="M216" i="1"/>
  <c r="H219" i="1"/>
  <c r="I219" i="1"/>
  <c r="J219" i="1"/>
  <c r="K219" i="1"/>
  <c r="K214" i="1" s="1"/>
  <c r="K251" i="1" s="1"/>
  <c r="L219" i="1"/>
  <c r="L214" i="1" s="1"/>
  <c r="M219" i="1"/>
  <c r="M214" i="1" s="1"/>
  <c r="K223" i="1"/>
  <c r="H224" i="1"/>
  <c r="I224" i="1"/>
  <c r="I251" i="1" s="1"/>
  <c r="J224" i="1"/>
  <c r="J223" i="1" s="1"/>
  <c r="L224" i="1"/>
  <c r="M224" i="1"/>
  <c r="H226" i="1"/>
  <c r="I226" i="1"/>
  <c r="J226" i="1"/>
  <c r="K226" i="1"/>
  <c r="L226" i="1"/>
  <c r="M226" i="1"/>
  <c r="H229" i="1"/>
  <c r="I229" i="1"/>
  <c r="J229" i="1"/>
  <c r="K229" i="1"/>
  <c r="L229" i="1"/>
  <c r="M229" i="1"/>
  <c r="I241" i="1"/>
  <c r="L241" i="1"/>
  <c r="K241" i="1"/>
  <c r="M241" i="1"/>
  <c r="H244" i="1"/>
  <c r="I244" i="1"/>
  <c r="J244" i="1"/>
  <c r="K244" i="1"/>
  <c r="L244" i="1"/>
  <c r="M244" i="1"/>
  <c r="H247" i="1"/>
  <c r="I247" i="1"/>
  <c r="J247" i="1"/>
  <c r="L247" i="1"/>
  <c r="M247" i="1"/>
  <c r="J254" i="1"/>
  <c r="L254" i="1"/>
  <c r="L257" i="1"/>
  <c r="M257" i="1"/>
  <c r="H140" i="1" l="1"/>
  <c r="G141" i="1"/>
  <c r="G140" i="1" s="1"/>
  <c r="H160" i="1"/>
  <c r="G101" i="1"/>
  <c r="G100" i="1" s="1"/>
  <c r="H109" i="1"/>
  <c r="G110" i="1"/>
  <c r="G109" i="1" s="1"/>
  <c r="G161" i="1"/>
  <c r="H265" i="1"/>
  <c r="L251" i="1"/>
  <c r="M251" i="1"/>
  <c r="J241" i="1"/>
  <c r="J251" i="1"/>
  <c r="H251" i="1"/>
  <c r="G242" i="1"/>
  <c r="G241" i="1" s="1"/>
  <c r="G224" i="1"/>
  <c r="G223" i="1" s="1"/>
  <c r="G214" i="1"/>
  <c r="G213" i="1" s="1"/>
  <c r="H130" i="1"/>
  <c r="G131" i="1"/>
  <c r="G130" i="1" s="1"/>
  <c r="H117" i="1"/>
  <c r="G118" i="1"/>
  <c r="G117" i="1" s="1"/>
  <c r="L194" i="1"/>
  <c r="L208" i="1"/>
  <c r="L207" i="1" s="1"/>
  <c r="I194" i="1"/>
  <c r="I208" i="1"/>
  <c r="I207" i="1" s="1"/>
  <c r="M194" i="1"/>
  <c r="M208" i="1"/>
  <c r="M207" i="1" s="1"/>
  <c r="G195" i="1"/>
  <c r="G194" i="1" s="1"/>
  <c r="H208" i="1"/>
  <c r="H177" i="1"/>
  <c r="G178" i="1"/>
  <c r="G177" i="1" s="1"/>
  <c r="J172" i="1"/>
  <c r="J171" i="1" s="1"/>
  <c r="M165" i="1"/>
  <c r="M172" i="1"/>
  <c r="M171" i="1" s="1"/>
  <c r="H165" i="1"/>
  <c r="H172" i="1"/>
  <c r="I165" i="1"/>
  <c r="G166" i="1"/>
  <c r="L160" i="1"/>
  <c r="L159" i="1" s="1"/>
  <c r="M140" i="1"/>
  <c r="M160" i="1"/>
  <c r="M159" i="1" s="1"/>
  <c r="K160" i="1"/>
  <c r="K159" i="1" s="1"/>
  <c r="I160" i="1"/>
  <c r="J160" i="1"/>
  <c r="I140" i="1"/>
  <c r="I130" i="1"/>
  <c r="I117" i="1"/>
  <c r="I109" i="1"/>
  <c r="H100" i="1"/>
  <c r="G82" i="1"/>
  <c r="H43" i="1"/>
  <c r="H223" i="1"/>
  <c r="M254" i="1"/>
  <c r="J177" i="1"/>
  <c r="H194" i="1"/>
  <c r="L223" i="1"/>
  <c r="J194" i="1"/>
  <c r="L43" i="1"/>
  <c r="M213" i="1"/>
  <c r="L213" i="1"/>
  <c r="K171" i="1"/>
  <c r="L171" i="1"/>
  <c r="K213" i="1"/>
  <c r="I250" i="1"/>
  <c r="I171" i="1"/>
  <c r="H241" i="1"/>
  <c r="M223" i="1"/>
  <c r="I223" i="1"/>
  <c r="I213" i="1"/>
  <c r="H213" i="1"/>
  <c r="I159" i="1" l="1"/>
  <c r="H250" i="1"/>
  <c r="G251" i="1"/>
  <c r="G250" i="1" s="1"/>
  <c r="H207" i="1"/>
  <c r="G208" i="1"/>
  <c r="G207" i="1" s="1"/>
  <c r="G165" i="1"/>
  <c r="G172" i="1"/>
  <c r="G171" i="1" s="1"/>
  <c r="H171" i="1"/>
  <c r="H159" i="1"/>
  <c r="G160" i="1"/>
  <c r="G159" i="1" s="1"/>
  <c r="J159" i="1"/>
  <c r="J59" i="1"/>
  <c r="L59" i="1"/>
  <c r="M59" i="1"/>
  <c r="J250" i="1"/>
  <c r="K250" i="1"/>
  <c r="L250" i="1"/>
  <c r="M250" i="1"/>
  <c r="K59" i="1" l="1"/>
  <c r="I59" i="1"/>
  <c r="H59" i="1"/>
  <c r="G58" i="1" l="1"/>
  <c r="M18" i="1" l="1"/>
  <c r="G18" i="1"/>
  <c r="H21" i="1"/>
  <c r="G21" i="1"/>
  <c r="G265" i="1" l="1"/>
  <c r="L29" i="1" l="1"/>
  <c r="L38" i="1" s="1"/>
  <c r="M38" i="1"/>
  <c r="M264" i="1" s="1"/>
  <c r="L37" i="1" l="1"/>
  <c r="L264" i="1"/>
  <c r="L263" i="1" s="1"/>
  <c r="M37" i="1"/>
  <c r="L260" i="1"/>
  <c r="M260" i="1" l="1"/>
  <c r="G255" i="1" l="1"/>
  <c r="G254" i="1" s="1"/>
  <c r="G260" i="1" l="1"/>
  <c r="I29" i="1"/>
  <c r="I38" i="1" s="1"/>
  <c r="J29" i="1"/>
  <c r="J38" i="1" s="1"/>
  <c r="K29" i="1"/>
  <c r="K38" i="1" s="1"/>
  <c r="H29" i="1"/>
  <c r="H38" i="1" s="1"/>
  <c r="H264" i="1" s="1"/>
  <c r="H263" i="1" s="1"/>
  <c r="I37" i="1" l="1"/>
  <c r="I264" i="1"/>
  <c r="I263" i="1" s="1"/>
  <c r="K37" i="1"/>
  <c r="K264" i="1"/>
  <c r="K263" i="1" s="1"/>
  <c r="J37" i="1"/>
  <c r="J264" i="1"/>
  <c r="J263" i="1" s="1"/>
  <c r="H37" i="1"/>
  <c r="G38" i="1"/>
  <c r="G37" i="1" s="1"/>
  <c r="I28" i="1"/>
  <c r="K28" i="1"/>
  <c r="H31" i="1"/>
  <c r="I31" i="1"/>
  <c r="J31" i="1"/>
  <c r="K31" i="1"/>
  <c r="L31" i="1"/>
  <c r="M31" i="1"/>
  <c r="L28" i="1" l="1"/>
  <c r="M28" i="1"/>
  <c r="J28" i="1"/>
  <c r="H28" i="1"/>
  <c r="M263" i="1" l="1"/>
  <c r="G264" i="1" l="1"/>
  <c r="G263" i="1" s="1"/>
</calcChain>
</file>

<file path=xl/sharedStrings.xml><?xml version="1.0" encoding="utf-8"?>
<sst xmlns="http://schemas.openxmlformats.org/spreadsheetml/2006/main" count="1300" uniqueCount="258">
  <si>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</si>
  <si>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</si>
  <si>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</si>
  <si>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</si>
  <si>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</si>
  <si>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</si>
  <si>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</si>
  <si>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</si>
  <si>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</si>
  <si>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</si>
  <si>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</si>
  <si>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</si>
  <si>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ед.</t>
  </si>
  <si>
    <t>с 
(год)</t>
  </si>
  <si>
    <t>1.1</t>
  </si>
  <si>
    <t>1.1.1</t>
  </si>
  <si>
    <t>2</t>
  </si>
  <si>
    <t>2.1</t>
  </si>
  <si>
    <t>2.1.1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</si>
  <si>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</si>
  <si>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</si>
  <si>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</si>
  <si>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</si>
  <si>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муниципальной программы Одесского района Омской области</t>
  </si>
  <si>
    <t>Итого по подпрограмме 1 муниципальной  программы</t>
  </si>
  <si>
    <t>Количество получателей грантов</t>
  </si>
  <si>
    <t>Количество субъектов малого предпринимательства , прошедших обучение</t>
  </si>
  <si>
    <t>человек</t>
  </si>
  <si>
    <t>процентов</t>
  </si>
  <si>
    <t>Итого по подпрограмме 3 муниципальной программы</t>
  </si>
  <si>
    <t>Отдел бухгалтерского учета  и отчетности</t>
  </si>
  <si>
    <t>Итого по подпрограмме 4 муниципальной программы</t>
  </si>
  <si>
    <t>Итого по подпрограмме 5 муниципальной программы</t>
  </si>
  <si>
    <t>Итого по подпрограмме 6 муниципальной программы</t>
  </si>
  <si>
    <t>Всего по муниципальной  программе</t>
  </si>
  <si>
    <t>Отдел по мобилизационной подготовке, гражданской обороне и чрезвычайным ситуациям Администрации Одесского муниципального района</t>
  </si>
  <si>
    <t>степень соответствия муниципальных правовых актов Администрации требованиям федерального законодательства и законодательства Омской области, выраженная в количестве удовлетворенных актов прокурорского реагирования прокуратуры Одесского района</t>
  </si>
  <si>
    <t>количество некоммерческих организаций, не являющихся государственными (муниципальными) учреждениями, осуществляющих деятельность в социальной сфере, получившие субсидию.</t>
  </si>
  <si>
    <t>единиц</t>
  </si>
  <si>
    <t>количество граждан, получивших доплату к государственной пенсии муниципальных служащих</t>
  </si>
  <si>
    <t>количество  объектов собственности муниципального района, в отношении которых проведена оценка рыночной стоимости</t>
  </si>
  <si>
    <t>степень эффективности мероприятий направленных для осуществления отдельных полномочий органами местного самоуправления Одесского района по решению вопросов местного значения</t>
  </si>
  <si>
    <t>количество дел  об административном правонарушении, рассмотренных административной комиссией</t>
  </si>
  <si>
    <t>степень соответствия контроля Совета требованиям федерального законодательства</t>
  </si>
  <si>
    <t>степень выполнения плана на профессиональную переподготовку и повышение квалификации муниципальных служащих и лиц, замещающих муниципальные должности</t>
  </si>
  <si>
    <t>Расходование бюджетных средств на содержание функционирования вспомогательных служб деятельности Администрации Одесского муниципального района Омской области в общем объеме расходов по подпрограмме</t>
  </si>
  <si>
    <t>снижение объема потребления топливно-энергетических ресурсов в натуральном выражении</t>
  </si>
  <si>
    <t>тут</t>
  </si>
  <si>
    <t>ед</t>
  </si>
  <si>
    <t>снижение удельного расхода топлива на выработку тепловой энергии котельными,расположенными в Одесском муниципальном районе</t>
  </si>
  <si>
    <t>чел.</t>
  </si>
  <si>
    <t>количество изданных, тиражированнных, приобретеннных и распространенных информационных просветительских материалов, наглядных пособий, рекомендаций, методической литературы,буклетов,плакатов,листовок по проблемам наркомании,предупреждения экстремизма,терроризма и пропаганды здорового образа жизни</t>
  </si>
  <si>
    <t>Количество приобретенных методических материалов, программ, литературы и  учебных пособий для учащихся и педагогов образовательных учреждений по вопросам безопасности дорожного движения</t>
  </si>
  <si>
    <t>1. Налоговых и неналоговых доходов, поступлений целевого характера из  бюджетов всех уровней</t>
  </si>
  <si>
    <t>в том числе по годам реализации муниципальной программы</t>
  </si>
  <si>
    <t>Целевые индикаторы реализации мероприятия (группы мероприятий)  программы</t>
  </si>
  <si>
    <t>-</t>
  </si>
  <si>
    <t>Степень соответствия количественного состава  кандидатов в присяжные заседатели, составляющий  общий и запасной списки, решению высшего органа судебной власти субъекта РФ</t>
  </si>
  <si>
    <t>х</t>
  </si>
  <si>
    <t>Доля муниципальных учреждений и  органов местного самоуправления Одесского муниципального района Омской области,предоставивших энергетические декларации в общем количестве муниципальных учреждений  и органов местного самоуправленияОдесского муниципального района Омской области,зарегистрированных в государственной системе в области энергосбережения и повышения энергетической эффективности</t>
  </si>
  <si>
    <t>количество объектов, оснащенных системами предупреждения экстремизма и терроризма</t>
  </si>
  <si>
    <t>т у.т./ Гкал</t>
  </si>
  <si>
    <t>Обеспечение сельских населенных пунктов в границах муниципального образования регулярным  транспортным сообщением, автомобильным транспортом</t>
  </si>
  <si>
    <t>Численность детей, участвующих в массовых мероприятиях по профилактике безопасности дорожного движения</t>
  </si>
  <si>
    <t>Приложение 2</t>
  </si>
  <si>
    <t>2.Поступлений целевого характера из областного бюджета</t>
  </si>
  <si>
    <t>Количество субъектов социального предпринимательства, получивших информационно-консультационную поддержку</t>
  </si>
  <si>
    <r>
      <rPr>
        <b/>
        <sz val="14"/>
        <rFont val="Times New Roman"/>
        <family val="1"/>
        <charset val="204"/>
      </rPr>
      <t>Цель муниципальной программы:</t>
    </r>
    <r>
      <rPr>
        <sz val="14"/>
        <rFont val="Times New Roman"/>
        <family val="1"/>
        <charset val="204"/>
      </rPr>
      <t xml:space="preserve"> Создание условий для экономического развития Одесского муниципального района Омской области</t>
    </r>
  </si>
  <si>
    <r>
      <rPr>
        <b/>
        <sz val="14"/>
        <rFont val="Times New Roman"/>
        <family val="1"/>
        <charset val="204"/>
      </rPr>
      <t xml:space="preserve">Цель подпрограммы 1 муниципальной программы: </t>
    </r>
    <r>
      <rPr>
        <sz val="14"/>
        <rFont val="Times New Roman"/>
        <family val="1"/>
        <charset val="204"/>
      </rPr>
      <t>Создание благоприятных условий для ускоренного развития субъектов малого и среднего предпринимательства для  формирования конкурентной среды на территории Одесского района</t>
    </r>
  </si>
  <si>
    <r>
      <rPr>
        <b/>
        <sz val="14"/>
        <rFont val="Times New Roman"/>
        <family val="1"/>
        <charset val="204"/>
      </rPr>
      <t xml:space="preserve">Задача 1 подпрограммы 1 муниципальной программы: </t>
    </r>
    <r>
      <rPr>
        <sz val="14"/>
        <rFont val="Times New Roman"/>
        <family val="1"/>
        <charset val="204"/>
      </rPr>
      <t xml:space="preserve">Повышение доступности финансово-кредитных ресурсов для субъектов малого и среднего предпринимательства </t>
    </r>
  </si>
  <si>
    <r>
      <rPr>
        <b/>
        <sz val="14"/>
        <rFont val="Times New Roman"/>
        <family val="1"/>
        <charset val="204"/>
      </rPr>
      <t xml:space="preserve">Задача 2 подпрограммы 1 муниципальной программы: </t>
    </r>
    <r>
      <rPr>
        <sz val="14"/>
        <rFont val="Times New Roman"/>
        <family val="1"/>
        <charset val="204"/>
      </rPr>
      <t xml:space="preserve">Повышение доступности бизнес-образования для субъектов малого и среднего предпринимательства, пропаганда предпринимательства </t>
    </r>
  </si>
  <si>
    <r>
      <rPr>
        <b/>
        <sz val="14"/>
        <rFont val="Times New Roman"/>
        <family val="1"/>
        <charset val="204"/>
      </rPr>
      <t xml:space="preserve">Основное мероприятие 2 : </t>
    </r>
    <r>
      <rPr>
        <sz val="14"/>
        <rFont val="Times New Roman"/>
        <family val="1"/>
        <charset val="204"/>
      </rPr>
      <t xml:space="preserve">Информационная,методическая и организационно-кадровая поддержка малого и среднего предпринимательства, мероприятия по поддержке предпринимательской инициативы </t>
    </r>
  </si>
  <si>
    <r>
      <rPr>
        <b/>
        <sz val="14"/>
        <rFont val="Times New Roman"/>
        <family val="1"/>
        <charset val="204"/>
      </rPr>
      <t xml:space="preserve">Мероприятие 1: </t>
    </r>
    <r>
      <rPr>
        <sz val="14"/>
        <rFont val="Times New Roman"/>
        <family val="1"/>
        <charset val="204"/>
      </rPr>
      <t>Организация подготовки, переподготовки и повышения и квалификации кадров для субъектов малого и среднего  предпринимательства</t>
    </r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</si>
  <si>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Информационно-консультационная поддержка социальных предпринимателей и граждан, желающих стать социальными предпринимателями</t>
    </r>
  </si>
  <si>
    <r>
      <t xml:space="preserve">Основное мероприятие 1: </t>
    </r>
    <r>
      <rPr>
        <sz val="14"/>
        <rFont val="Times New Roman"/>
        <family val="1"/>
        <charset val="204"/>
      </rPr>
      <t>Осуществление управления в сфере местного самоуправления</t>
    </r>
  </si>
  <si>
    <r>
      <t xml:space="preserve">Основное мероприятие 1: </t>
    </r>
    <r>
      <rPr>
        <sz val="14"/>
        <rFont val="Times New Roman"/>
        <family val="1"/>
        <charset val="204"/>
      </rPr>
      <t xml:space="preserve">Обеспечение  эффективного функционирования вспомогательных служб деятельности Администрации Одесского муниципального района Омской области </t>
    </r>
  </si>
  <si>
    <r>
      <t>Мероприятие 1:  Р</t>
    </r>
    <r>
      <rPr>
        <sz val="14"/>
        <rFont val="Times New Roman"/>
        <family val="1"/>
        <charset val="204"/>
      </rPr>
      <t>асходы, связанные с осуществлением функционирования в сфере установленных полномочий</t>
    </r>
  </si>
  <si>
    <r>
      <t xml:space="preserve">Основное мероприятие 2: </t>
    </r>
    <r>
      <rPr>
        <sz val="14"/>
        <rFont val="Times New Roman"/>
        <family val="1"/>
        <charset val="204"/>
      </rPr>
      <t>Повышение  энергетической эффективности в жилищно-коммунальном комплексе Одесского муниципального района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</si>
  <si>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 Внедрение энергоэффективных технологий на котельных, находящихся в собственности Одесского муниципального района Омской области</t>
    </r>
  </si>
  <si>
    <r>
      <t xml:space="preserve">Основное мероприятие  1:  </t>
    </r>
    <r>
      <rPr>
        <sz val="14"/>
        <rFont val="Times New Roman"/>
        <family val="1"/>
        <charset val="204"/>
      </rPr>
      <t xml:space="preserve">Общие организационные меры по профилактике  наркомании и предупреждению экстремизма и терроризма в Одесском районе             </t>
    </r>
  </si>
  <si>
    <r>
      <t xml:space="preserve">Мероприятие 1:  </t>
    </r>
    <r>
      <rPr>
        <sz val="14"/>
        <rFont val="Times New Roman"/>
        <family val="1"/>
        <charset val="204"/>
      </rPr>
      <t>Издание, тиражирование, приобретение и распространение инфор-мационных просветительских материалов, наглядных пособий, рекоменда-ций,  методической литературы, буклетов, плакатов, листовок по проблемам наркомании, предупреждения экстремизма, терроризма и пропаганде здорового образа жизни среди населения</t>
    </r>
  </si>
  <si>
    <r>
      <t xml:space="preserve">Мероприятие 2:  </t>
    </r>
    <r>
      <rPr>
        <sz val="14"/>
        <rFont val="Times New Roman"/>
        <family val="1"/>
        <charset val="204"/>
      </rPr>
      <t>Техническое оснащение объектов с целью предупреждения экстремизма и терроризма</t>
    </r>
  </si>
  <si>
    <r>
      <t xml:space="preserve">Основное мероприятие  2:  </t>
    </r>
    <r>
      <rPr>
        <sz val="14"/>
        <rFont val="Times New Roman"/>
        <family val="1"/>
        <charset val="204"/>
      </rPr>
      <t xml:space="preserve">     Обучение населения Одесского муниципального района первичным способам защиты от опасностей    </t>
    </r>
  </si>
  <si>
    <r>
      <t xml:space="preserve">Мероприятие 1:  </t>
    </r>
    <r>
      <rPr>
        <sz val="14"/>
        <rFont val="Times New Roman"/>
        <family val="1"/>
        <charset val="204"/>
      </rPr>
      <t>Приобретение методических материалов, программ, литературы и  учебных пособий для учащихся и педагогов образовательных учреждений по вопросам безопасности дорожного движения</t>
    </r>
  </si>
  <si>
    <r>
      <t xml:space="preserve">Мероприятие 2:  </t>
    </r>
    <r>
      <rPr>
        <sz val="14"/>
        <rFont val="Times New Roman"/>
        <family val="1"/>
        <charset val="204"/>
      </rPr>
      <t>Обеспечение участия детей в массовых мероприятиях по профилактике безопасности дорожного движения</t>
    </r>
  </si>
  <si>
    <r>
      <t xml:space="preserve">Основное мероприятие  3:  </t>
    </r>
    <r>
      <rPr>
        <sz val="14"/>
        <rFont val="Times New Roman"/>
        <family val="1"/>
        <charset val="204"/>
      </rPr>
      <t xml:space="preserve">     Обеспечение деятельности народных дружин    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</si>
  <si>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 Формирование материально - технической базы народных дружин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</si>
  <si>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Осуществление личного страхования народных дружинников</t>
    </r>
  </si>
  <si>
    <r>
      <t xml:space="preserve">Основное мероприятие 1: </t>
    </r>
    <r>
      <rPr>
        <sz val="14"/>
        <rFont val="Times New Roman"/>
        <family val="1"/>
        <charset val="204"/>
      </rPr>
      <t>Повышение  энергетической эффективности и сокращение энергетических издержек в бюджетном секторе Одесского муниципального района Омской области</t>
    </r>
  </si>
  <si>
    <r>
      <rPr>
        <b/>
        <sz val="14"/>
        <rFont val="Times New Roman"/>
        <family val="1"/>
        <charset val="204"/>
      </rPr>
      <t xml:space="preserve">Задача 1 муниципальной программы: </t>
    </r>
    <r>
      <rPr>
        <sz val="14"/>
        <rFont val="Times New Roman"/>
        <family val="1"/>
        <charset val="204"/>
      </rPr>
      <t>Создание благоприятных условий для ускоренного развития  субъектов малого и среднего предпринимательства для формирования конкурентной среды на территории Одесского муниципального района Омской области</t>
    </r>
  </si>
  <si>
    <t xml:space="preserve">"Развитие экономического потенциала Одесского муниципального района Омской области" </t>
  </si>
  <si>
    <t>Комитет по  экономическим вопросам и имущественным отношениям Администрации Одесского муниципального района (далее - Комитет)</t>
  </si>
  <si>
    <t>Комитет</t>
  </si>
  <si>
    <t xml:space="preserve">Комитет </t>
  </si>
  <si>
    <t>1. Источник № 1</t>
  </si>
  <si>
    <t>2. Источник № 2</t>
  </si>
  <si>
    <r>
      <rPr>
        <b/>
        <sz val="14"/>
        <color theme="1"/>
        <rFont val="Times New Roman"/>
        <family val="1"/>
        <charset val="204"/>
      </rPr>
      <t xml:space="preserve">Основное мероприятие 1: </t>
    </r>
    <r>
      <rPr>
        <sz val="14"/>
        <color theme="1"/>
        <rFont val="Times New Roman"/>
        <family val="1"/>
        <charset val="204"/>
      </rPr>
  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  </r>
  </si>
  <si>
    <r>
      <t>Подпрограмма 5 муниципальной программы:</t>
    </r>
    <r>
      <rPr>
        <sz val="14"/>
        <rFont val="Times New Roman"/>
        <family val="1"/>
        <charset val="204"/>
      </rPr>
      <t xml:space="preserve">  Повышение качества и результативности проти-водействия преступности, обеспечения общест-венной безопасности,  безопасности  дорожного движения и защиты населения и территорий в случаях возникновения чрезвычайной ситуации или вследствие военных действий</t>
    </r>
  </si>
  <si>
    <r>
      <t>Задача 4 муниципальной программы:</t>
    </r>
    <r>
      <rPr>
        <sz val="14"/>
        <rFont val="Times New Roman"/>
        <family val="1"/>
        <charset val="204"/>
      </rPr>
      <t xml:space="preserve">  Формирование  эффективной системы управления,  стимулирующей и поддерживающей энергосбережение и повышение энергетической эффективности в Одесском муниципальном районе Омской области</t>
    </r>
  </si>
  <si>
    <t>Цель подпрограммы 4  муниципальной программы:  Формирование  эффективной системы управления,  стимулирующей и поддерживающей энергосбережение и повышение энергетической эффективности в Одесском муниципальном районе Омской области</t>
  </si>
  <si>
    <r>
      <t xml:space="preserve">Задача 1 подпрограммы 4 муниципальной программы: </t>
    </r>
    <r>
      <rPr>
        <sz val="14"/>
        <rFont val="Times New Roman"/>
        <family val="1"/>
        <charset val="204"/>
      </rPr>
      <t>Создание условий для снижения уровня потребления топливно-энергетических ресурсов учреждениями бюджетной сферы Одесского муниципального района Омской области</t>
    </r>
  </si>
  <si>
    <r>
      <t>Задача 3 муниципальной программы:</t>
    </r>
    <r>
      <rPr>
        <sz val="14"/>
        <rFont val="Times New Roman"/>
        <family val="1"/>
        <charset val="204"/>
      </rPr>
      <t xml:space="preserve">  Создание необходимых условий для эффективного функционирования вспомогательных служб с целью материально – технического обеспечения деятельности Администрации Одесского муниципального района Омской области в соответствии с законодательством, а также эффективного выполнения иных муниципальных функций согласно законодательству</t>
    </r>
  </si>
  <si>
    <r>
      <t xml:space="preserve">Цель подпрограммы 2  муниципальной программы: </t>
    </r>
    <r>
      <rPr>
        <sz val="14"/>
        <rFont val="Times New Roman"/>
        <family val="1"/>
        <charset val="204"/>
      </rPr>
      <t xml:space="preserve">Создание необходимых условий для эффективного осуществления своих полномочий Администрацией Одесского муниципального района Омской области  в соответствии с  законодательством, а также эффективного выполнения функций </t>
    </r>
  </si>
  <si>
    <r>
      <t xml:space="preserve">Цель подпрограммы 3   муниципальной программы: </t>
    </r>
    <r>
      <rPr>
        <sz val="14"/>
        <rFont val="Times New Roman"/>
        <family val="1"/>
        <charset val="204"/>
      </rPr>
      <t xml:space="preserve"> Создание необходимых условий для эффективного функционирования вспомогательных служб с целью материально – технического обеспечения деятельности Администрации Одесского муниципального района Омской области в соответствии с законодательством, а также эффективного выполнения иных муниципальных функций согласно законодательству</t>
    </r>
  </si>
  <si>
    <r>
      <t xml:space="preserve">Задача 1 подпрограммы 3 муниципальной программы:  </t>
    </r>
    <r>
      <rPr>
        <sz val="14"/>
        <rFont val="Times New Roman"/>
        <family val="1"/>
        <charset val="204"/>
      </rPr>
      <t xml:space="preserve">  Обеспечение содержания, технической эксплуатации и обслуживания объектов недвижимого и движимого имущества,  организация ремонтно-строительных, монтажных работ, а в необходимых случаях, капитального строительства, а также организация автотехнического обслуживания деятельности Администрации Одесского муниципального района</t>
    </r>
  </si>
  <si>
    <r>
      <t xml:space="preserve">Цель подпрограммы 5  муниципальной программы: </t>
    </r>
    <r>
      <rPr>
        <sz val="14"/>
        <rFont val="Times New Roman"/>
        <family val="1"/>
        <charset val="204"/>
      </rPr>
      <t>Повышение качества и результативности проти-водействия преступности, обеспечения общ</t>
    </r>
    <r>
      <rPr>
        <b/>
        <sz val="14"/>
        <rFont val="Times New Roman"/>
        <family val="1"/>
        <charset val="204"/>
      </rPr>
      <t>ест-</t>
    </r>
    <r>
      <rPr>
        <sz val="14"/>
        <rFont val="Times New Roman"/>
        <family val="1"/>
        <charset val="204"/>
      </rPr>
      <t>венной безопасности,  безопасности  дорожного движения и защиты населения и территорий в случаях возникновения чрезвычайной ситуации или вследствие военных действий</t>
    </r>
  </si>
  <si>
    <r>
      <rPr>
        <b/>
        <sz val="14"/>
        <rFont val="Times New Roman"/>
        <family val="1"/>
        <charset val="204"/>
      </rPr>
      <t>Мероприятие 1:</t>
    </r>
    <r>
      <rPr>
        <sz val="14"/>
        <rFont val="Times New Roman"/>
        <family val="1"/>
        <charset val="204"/>
      </rPr>
      <t xml:space="preserve"> Развитие грантовой программы поддержки начинающих предпринимателей</t>
    </r>
  </si>
  <si>
    <t>Администрация Одесского муниципального района Омской области</t>
  </si>
  <si>
    <t>2. Поступлений в бюджет муниципального района целевого характера из бюджетов всех уровней (далее-Источник №2)</t>
  </si>
  <si>
    <t>Источник №1</t>
  </si>
  <si>
    <t>Источник №2</t>
  </si>
  <si>
    <t>степень реализации мероприятия</t>
  </si>
  <si>
    <t>процент</t>
  </si>
  <si>
    <t>500</t>
  </si>
  <si>
    <t>100</t>
  </si>
  <si>
    <t>67</t>
  </si>
  <si>
    <t>33</t>
  </si>
  <si>
    <t>Степень эффективности работы комиссии по предупреждению безнадзорности, беспризорности, правонарушений и антиобщественных действий несовершеннолетних</t>
  </si>
  <si>
    <t>количество погребений умерших граждан</t>
  </si>
  <si>
    <t>количество населенных пунктов Одесского муниципального района Омской области, которые необходимо обеспечить сотовой связью</t>
  </si>
  <si>
    <t>исполнение переданного полномочия</t>
  </si>
  <si>
    <t>Совет Одесского муниципального района Омской области</t>
  </si>
  <si>
    <t>степень использования дорожного фонда на ремонт автомобильных дорог</t>
  </si>
  <si>
    <t>количество реконструированных автомобильных дорог общего пользования местного значения поселения</t>
  </si>
  <si>
    <t>количество отремонтированных автомобильных дорог общего пользования местного значения поселения</t>
  </si>
  <si>
    <t>количество отремонтированных автомобильных дорог общего пользования местного значения</t>
  </si>
  <si>
    <t>6</t>
  </si>
  <si>
    <t>4</t>
  </si>
  <si>
    <t>количество благоустроенных общественных территорий</t>
  </si>
  <si>
    <t>3</t>
  </si>
  <si>
    <t>1</t>
  </si>
  <si>
    <t>ввод в эксплуатацию объекта капитального строительства собственности Одесского муниципального района Омской области</t>
  </si>
  <si>
    <t>м.кв</t>
  </si>
  <si>
    <t>170,19</t>
  </si>
  <si>
    <t>2.1. проектно-изыскательские и прочие работы и услуги</t>
  </si>
  <si>
    <t>готовность проектной документации</t>
  </si>
  <si>
    <r>
      <t xml:space="preserve">Задача 2  подпрограммы 2 муниципальной программы:  </t>
    </r>
    <r>
      <rPr>
        <sz val="14"/>
        <rFont val="Times New Roman"/>
        <family val="1"/>
        <charset val="204"/>
      </rPr>
      <t xml:space="preserve">Устойчивое и эффективное выполнение своих полномочий, создание условий для развития и усиления роли стратегического планирования и прогнозирования в достижении целей социально-экономического </t>
    </r>
  </si>
  <si>
    <r>
      <t>Задача 2 муниципальной программы:</t>
    </r>
    <r>
      <rPr>
        <sz val="14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Администрацией Одесского муниципального района Омской области  в соответствии с  законодательством, а также эффективного выполнения функций</t>
    </r>
  </si>
  <si>
    <r>
      <t xml:space="preserve">Задача 6 подпрограммы 2 муниципальной программы: </t>
    </r>
    <r>
      <rPr>
        <sz val="14"/>
        <rFont val="Times New Roman"/>
        <family val="1"/>
        <charset val="204"/>
      </rPr>
      <t xml:space="preserve"> Оказание содействия поселениям Одесского муниципального района Омской области в выполнении полномочий органов местного самоуправления муниципальных образований Одесского муниципального района Омской области по решению вопросов местного значения</t>
    </r>
  </si>
  <si>
    <t xml:space="preserve">Задача 7 подпрограммы 2 муниципальной программы:  </t>
  </si>
  <si>
    <t>Итого по подпрограмме 2 муниципальной программы</t>
  </si>
  <si>
    <t>1.1.2</t>
  </si>
  <si>
    <r>
      <t xml:space="preserve">Мероприятие 2: </t>
    </r>
    <r>
      <rPr>
        <sz val="14"/>
        <rFont val="Times New Roman"/>
        <family val="1"/>
        <charset val="204"/>
      </rPr>
      <t xml:space="preserve">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</t>
    </r>
  </si>
  <si>
    <r>
      <t xml:space="preserve">Основное мероприятие 2:   </t>
    </r>
    <r>
      <rPr>
        <sz val="14"/>
        <rFont val="Times New Roman"/>
        <family val="1"/>
        <charset val="204"/>
      </rPr>
      <t>Осуществление отдельных полномочий  органами местного самоуправления Одесского муниципального района по вопросам местного значения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</si>
  <si>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 общей юрисдикции 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</si>
  <si>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Осуществление оценки объектов собственности Одесского муниципального  района и земельных участков, вовлекаемых в сделки</t>
    </r>
  </si>
  <si>
    <r>
      <t xml:space="preserve">Мероприятие 3: </t>
    </r>
    <r>
      <rPr>
        <sz val="14"/>
        <rFont val="Times New Roman"/>
        <family val="1"/>
        <charset val="204"/>
      </rPr>
      <t>Обеспечение организации деятельности Администрации Одесского муниципального района</t>
    </r>
  </si>
  <si>
    <r>
      <t xml:space="preserve">Мероприятие 4: </t>
    </r>
    <r>
      <rPr>
        <sz val="14"/>
        <rFont val="Times New Roman"/>
        <family val="1"/>
        <charset val="204"/>
      </rPr>
      <t xml:space="preserve"> Осуществление государственного полномочия по созданию административных комиссий, в том числе обеспечению их деятельности</t>
    </r>
  </si>
  <si>
    <r>
      <t xml:space="preserve">Мероприятие 5: </t>
    </r>
    <r>
      <rPr>
        <sz val="14"/>
        <rFont val="Times New Roman"/>
        <family val="1"/>
        <charset val="204"/>
      </rPr>
      <t xml:space="preserve"> Доплаты к пенсиям муниципальных служащих</t>
    </r>
  </si>
  <si>
    <r>
      <t xml:space="preserve">Мероприятие 6: </t>
    </r>
    <r>
      <rPr>
        <sz val="14"/>
        <rFont val="Times New Roman"/>
        <family val="1"/>
        <charset val="204"/>
      </rPr>
      <t xml:space="preserve"> Предоставление субсидий общественным  некоммерческим организациям</t>
    </r>
  </si>
  <si>
    <r>
      <t xml:space="preserve">Мероприятие 8: </t>
    </r>
    <r>
      <rPr>
        <sz val="14"/>
        <rFont val="Times New Roman"/>
        <family val="1"/>
        <charset val="204"/>
      </rPr>
      <t>Осуществление переданных государственных полномочий Омской области по возмещению стоимости услуг по погребению</t>
    </r>
  </si>
  <si>
    <r>
      <t xml:space="preserve">Мероприятие 9: </t>
    </r>
    <r>
      <rPr>
        <sz val="14"/>
        <rFont val="Times New Roman"/>
        <family val="1"/>
        <charset val="204"/>
      </rPr>
      <t>Организация предоставления услуг сотовой связи (подвижной радиотелефонной связи) в населенных пунктах Омской области</t>
    </r>
  </si>
  <si>
    <r>
      <t xml:space="preserve">Мероприятие 10: </t>
    </r>
    <r>
      <rPr>
        <sz val="14"/>
        <rFont val="Times New Roman"/>
        <family val="1"/>
        <charset val="204"/>
      </rPr>
  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  </r>
  </si>
  <si>
    <r>
      <t xml:space="preserve">Основное мероприятие 3:  </t>
    </r>
    <r>
      <rPr>
        <sz val="14"/>
        <rFont val="Times New Roman"/>
        <family val="1"/>
        <charset val="204"/>
      </rPr>
      <t>Функционирование представительных органов муниципальных образований</t>
    </r>
  </si>
  <si>
    <r>
      <t xml:space="preserve">Основное мероприятие 4: </t>
    </r>
    <r>
      <rPr>
        <sz val="14"/>
        <rFont val="Times New Roman"/>
        <family val="1"/>
        <charset val="204"/>
      </rPr>
      <t xml:space="preserve"> Повышение профессионализма и компетентности муниципальных служащих</t>
    </r>
  </si>
  <si>
    <r>
      <t xml:space="preserve">Мероприятие 1:  </t>
    </r>
    <r>
      <rPr>
        <sz val="14"/>
        <rFont val="Times New Roman"/>
        <family val="1"/>
        <charset val="204"/>
      </rPr>
      <t>Подготовка и повышение квалификации муниципальных служащих и лиц, замещающих муниципальные должности</t>
    </r>
  </si>
  <si>
    <r>
      <t xml:space="preserve">Основное мероприятие 5: </t>
    </r>
    <r>
      <rPr>
        <sz val="14"/>
        <rFont val="Times New Roman"/>
        <family val="1"/>
        <charset val="204"/>
      </rPr>
      <t xml:space="preserve"> Средства дорожного фонда Одесского муниципального района.</t>
    </r>
  </si>
  <si>
    <r>
      <t xml:space="preserve">Мероприятие 1:  </t>
    </r>
    <r>
      <rPr>
        <sz val="14"/>
        <rFont val="Times New Roman"/>
        <family val="1"/>
        <charset val="204"/>
      </rPr>
      <t>Капитальный ремонт, ремонт и содержание автомобильных дорог местного значения вне границ населенных пунктов в границах муниципального района.</t>
    </r>
  </si>
  <si>
    <r>
      <t xml:space="preserve">Мероприятие 2:  </t>
    </r>
    <r>
      <rPr>
        <sz val="14"/>
        <rFont val="Times New Roman"/>
        <family val="1"/>
        <charset val="204"/>
      </rPr>
      <t>Предоставление иных межбюджетных трансфертов бюджетам поселений 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  </r>
  </si>
  <si>
    <r>
      <t xml:space="preserve">Мероприятие 3:  </t>
    </r>
    <r>
      <rPr>
        <sz val="14"/>
        <rFont val="Times New Roman"/>
        <family val="1"/>
        <charset val="204"/>
      </rPr>
      <t>Предоставление иных межбюджетных трансфертов бюджетам поселений 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  </r>
  </si>
  <si>
    <r>
      <t xml:space="preserve">Основное мероприятие 6: </t>
    </r>
    <r>
      <rPr>
        <sz val="14"/>
        <rFont val="Times New Roman"/>
        <family val="1"/>
        <charset val="204"/>
      </rPr>
      <t xml:space="preserve"> Предоставление субсидий бюджетам сельских поселений из бюджета муниципального района в целях софинансирования расходных обязательств, возникающих при выполнении полномочий органов местного самоуправления муниципальных образований Одесского муниципального района Омской области по решению вопросов местного значения</t>
    </r>
  </si>
  <si>
    <r>
      <t xml:space="preserve">Мероприятие 1:  </t>
    </r>
    <r>
      <rPr>
        <sz val="14"/>
        <rFont val="Times New Roman"/>
        <family val="1"/>
        <charset val="204"/>
      </rPr>
      <t>Субсидии бюджетам сельских поселений на капитальный ремонт и ремонт автомобильных дорог общего пользования местного значения</t>
    </r>
  </si>
  <si>
    <r>
      <t xml:space="preserve">Мероприятие 2:  </t>
    </r>
    <r>
      <rPr>
        <sz val="14"/>
        <rFont val="Times New Roman"/>
        <family val="1"/>
        <charset val="204"/>
      </rPr>
      <t>Субсидии бюджетам сельских поселений на благоустройство общественных территорий населенных пунктов сельских поселени</t>
    </r>
  </si>
  <si>
    <r>
      <t xml:space="preserve">Основное мероприятие 7: </t>
    </r>
    <r>
      <rPr>
        <sz val="14"/>
        <rFont val="Times New Roman"/>
        <family val="1"/>
        <charset val="204"/>
      </rPr>
      <t xml:space="preserve"> Управление муниципальной собственностью Одесского муниципального района Омской области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</si>
  <si>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 Осуществление оценки объектов собственности Одесского муниципального района и земельных участков, вовлекаемых в сделки</t>
    </r>
  </si>
  <si>
    <r>
      <rPr>
        <b/>
        <sz val="14"/>
        <rFont val="Times New Roman"/>
        <family val="1"/>
        <charset val="204"/>
      </rPr>
      <t>Мероприятие 3:</t>
    </r>
    <r>
      <rPr>
        <sz val="14"/>
        <rFont val="Times New Roman"/>
        <family val="1"/>
        <charset val="204"/>
      </rPr>
      <t xml:space="preserve"> Проведение комплексных кадастровых работ</t>
    </r>
  </si>
  <si>
    <r>
      <rPr>
        <b/>
        <sz val="14"/>
        <rFont val="Times New Roman"/>
        <family val="1"/>
        <charset val="204"/>
      </rPr>
      <t xml:space="preserve">Мероприятие 7: </t>
    </r>
    <r>
      <rPr>
        <sz val="14"/>
        <rFont val="Times New Roman"/>
        <family val="1"/>
        <charset val="204"/>
      </rPr>
      <t>Осуществление государственных полномочий по организации, в том числе обеспечению, деятельности муниципальных комиссий по делам несовершеннолетних и защите их прав</t>
    </r>
  </si>
  <si>
    <r>
      <t xml:space="preserve">Мероприятие 4:  </t>
    </r>
    <r>
      <rPr>
        <sz val="14"/>
        <rFont val="Times New Roman"/>
        <family val="1"/>
        <charset val="204"/>
      </rPr>
      <t>Приобретение нежилых помещений в муниципальную собственность Одесского муниципального района Омской Области</t>
    </r>
  </si>
  <si>
    <r>
      <t xml:space="preserve">Мероприятие 1: </t>
    </r>
    <r>
      <rPr>
        <sz val="14"/>
        <rFont val="Times New Roman"/>
        <family val="1"/>
        <charset val="204"/>
      </rPr>
      <t xml:space="preserve"> Руководство и управление в сфере установленных функций муниципальных органов Одесского района</t>
    </r>
  </si>
  <si>
    <r>
      <t xml:space="preserve">Задача 1 подпрограммы 2 муниципальной подрограммы: </t>
    </r>
    <r>
      <rPr>
        <sz val="14"/>
        <rFont val="Times New Roman"/>
        <family val="1"/>
        <charset val="204"/>
      </rPr>
      <t>Осуществление эффективного управления в сфере установленных функций Одесского муниципального района.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</si>
  <si>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Строительство гаража для автотранспорта по ул. Ленина в с.Одесское Омской области</t>
    </r>
  </si>
  <si>
    <r>
      <t xml:space="preserve">Задача 3 подпрограммы 2 муниципальной программы: </t>
    </r>
    <r>
      <rPr>
        <sz val="14"/>
        <rFont val="Times New Roman"/>
        <family val="1"/>
        <charset val="204"/>
      </rPr>
      <t xml:space="preserve">Осуществление контроля за реализацией нормативных правовых актов Совета, местных программ по направлениям своей деятельности </t>
    </r>
  </si>
  <si>
    <t>количество приобретенных нежилых помещений</t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</si>
  <si>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 Предоставление грантов начинающим  субъектам малого предпринимательства (для реализации муниципальных программ поддержки малого предпринимательства)</t>
    </r>
  </si>
  <si>
    <t>1. Налоговых и неналоговых доходов, поступлений  нецелевого характера из  бюджетов всех уровней (Источник №1)</t>
  </si>
  <si>
    <r>
      <t xml:space="preserve">Мероприятие 1: </t>
    </r>
    <r>
      <rPr>
        <sz val="14"/>
        <rFont val="Times New Roman"/>
        <family val="1"/>
        <charset val="204"/>
      </rPr>
      <t xml:space="preserve"> Руководство и управление в сфере установленных функций муниципальных органов Одесского района, функционирование представительных органов</t>
    </r>
  </si>
  <si>
    <r>
      <t xml:space="preserve">Задача  2 подпрограммы 4 муниципальной программы: </t>
    </r>
    <r>
      <rPr>
        <sz val="14"/>
        <rFont val="Times New Roman"/>
        <family val="1"/>
        <charset val="204"/>
      </rPr>
      <t>Реализация мероприятий по энергосбережению и повышению энергетической эффективности в  жилищно-коммунальном комплексе Одесского муниципального района</t>
    </r>
  </si>
  <si>
    <r>
      <rPr>
        <b/>
        <sz val="14"/>
        <color theme="1"/>
        <rFont val="Times New Roman"/>
        <family val="1"/>
        <charset val="204"/>
      </rPr>
      <t>Мероприятие 3:</t>
    </r>
    <r>
      <rPr>
        <sz val="14"/>
        <color theme="1"/>
        <rFont val="Times New Roman"/>
        <family val="1"/>
        <charset val="204"/>
      </rPr>
      <t xml:space="preserve"> Повышение энергетической эффективности в  жилищно-коммунальном комплексе Одесского муниципального района омской области</t>
    </r>
  </si>
  <si>
    <t>Комитет по  экономическим вопросам и имущественным отношениям Администрации Одесского муниципального района(далее - Комитет)</t>
  </si>
  <si>
    <r>
      <t xml:space="preserve">Мероприятие 3: </t>
    </r>
    <r>
      <rPr>
        <sz val="14"/>
        <rFont val="Times New Roman"/>
        <family val="1"/>
        <charset val="204"/>
      </rPr>
      <t>Повышение энергетической эффективности систем уличного освещения на территории Одесского муниципального района Омской области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</si>
  <si>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Внедрение энергоэффективных технологий, направленных на сокращение потребления энергетических ресурсов, потерь энергетических ресурсов в организациях, осуществляющих регулируемые виды деятельности, в тарифы на услуги которых включены расходы на реализацию мероприятий по энергосбережению и повышению энергетической эффективности</t>
    </r>
  </si>
  <si>
    <t>Увеличение доли светодиодных светильников, используемых в целях уличного освещения</t>
  </si>
  <si>
    <t>Количество организаций, в тарифы на услуги которых включены расходы на реализацию мероприятий по энергосбережению и повышению энергетической эффективности</t>
  </si>
  <si>
    <r>
      <t xml:space="preserve">Мероприятие 1: </t>
    </r>
    <r>
      <rPr>
        <sz val="14"/>
        <rFont val="Times New Roman"/>
        <family val="1"/>
        <charset val="204"/>
      </rPr>
      <t>Внедрение энергоэффективных технологий в муниципальных учреждениях и органах местного самоуправления  Одесского муниципального района Омской области</t>
    </r>
  </si>
  <si>
    <r>
      <t xml:space="preserve">Мероприятие 2: </t>
    </r>
    <r>
      <rPr>
        <sz val="14"/>
        <rFont val="Times New Roman"/>
        <family val="1"/>
        <charset val="204"/>
      </rPr>
      <t xml:space="preserve"> Предоставление информации об энергосбережении и повышении  энергетической эффективности муниципальных учреждений  и органов местного самоуправления Одесского муниципального района Омской области в государ-ственной информационной системы в области энергосбережения и повышения энергетической эффективности</t>
    </r>
  </si>
  <si>
    <r>
      <t xml:space="preserve">Основное мероприятие  1: </t>
    </r>
    <r>
      <rPr>
        <sz val="14"/>
        <rFont val="Times New Roman"/>
        <family val="1"/>
        <charset val="204"/>
      </rPr>
      <t xml:space="preserve"> Поддержка субъектов транспортной инфраструктуры</t>
    </r>
  </si>
  <si>
    <r>
      <t xml:space="preserve">Мероприятие 1: </t>
    </r>
    <r>
      <rPr>
        <sz val="14"/>
        <rFont val="Times New Roman"/>
        <family val="1"/>
        <charset val="204"/>
      </rPr>
      <t>Организация транспортного обслуживания населения Одесского муниципального района Омской области</t>
    </r>
  </si>
  <si>
    <r>
      <t xml:space="preserve">Задача 1 подпрограммы 6 муниципальной программы: </t>
    </r>
    <r>
      <rPr>
        <sz val="14"/>
        <rFont val="Times New Roman"/>
        <family val="1"/>
        <charset val="204"/>
      </rPr>
      <t xml:space="preserve">Обеспечение потребности населения в услугах по перевозке пассажиров транспортом общего пользования в границах муниципального района и обеспечение доступности пассажирских перевозок                                                                                                                                                                                                       </t>
    </r>
  </si>
  <si>
    <r>
      <t xml:space="preserve">Задача 4 подпрограммы 2 муниципальной программы: </t>
    </r>
    <r>
      <rPr>
        <sz val="14"/>
        <rFont val="Times New Roman"/>
        <family val="1"/>
        <charset val="204"/>
      </rPr>
      <t xml:space="preserve">  Внедрение современных технологий и методов кадровой работы, на-правленных на повышение профессиональной компетентности муниципальных служащих, обеспечение условий для их результативной профессиональной служебной деятельности </t>
    </r>
  </si>
  <si>
    <r>
      <t xml:space="preserve">Задача 5 подпрограммы 2 муниципальной программы: </t>
    </r>
    <r>
      <rPr>
        <sz val="14"/>
        <rFont val="Times New Roman"/>
        <family val="1"/>
        <charset val="204"/>
      </rPr>
      <t>Обеспечение надлежащего технического состояния автомобильных дорог местного значения, относящихся к собственности Одесского муниципального района, и безопасности дорожного движения</t>
    </r>
  </si>
  <si>
    <r>
      <t xml:space="preserve">Задача 3 подпрограммы 5 муниципальной программы:  </t>
    </r>
    <r>
      <rPr>
        <sz val="14"/>
        <rFont val="Times New Roman"/>
        <family val="1"/>
        <charset val="204"/>
      </rPr>
      <t xml:space="preserve">     Создание единой системы профилактики асоциальных и социально-опасных явлений на территории Одесского района                                                                                                                                                                                                       </t>
    </r>
  </si>
  <si>
    <r>
      <t xml:space="preserve">Задача 1 подпрограммы 5 муниципальной программы:  </t>
    </r>
    <r>
      <rPr>
        <sz val="14"/>
        <rFont val="Times New Roman"/>
        <family val="1"/>
        <charset val="204"/>
      </rPr>
      <t xml:space="preserve">Совершенствование социальной профилактики  наркомании и предупреждения экстремизма и терроризма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</si>
  <si>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>Мероприятие 11:</t>
    </r>
    <r>
      <rPr>
        <sz val="14"/>
        <rFont val="Times New Roman"/>
        <family val="1"/>
        <charset val="204"/>
      </rPr>
      <t xml:space="preserve">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  </r>
  </si>
  <si>
    <t>Количество выплат</t>
  </si>
  <si>
    <r>
      <t xml:space="preserve">Задача 2 подпрограммы 5 муниципальной программы: </t>
    </r>
    <r>
      <rPr>
        <sz val="14"/>
        <rFont val="Times New Roman"/>
        <family val="1"/>
        <charset val="204"/>
      </rPr>
      <t xml:space="preserve">Совершенствование методов обучения населения способам защиты от опасностей                                                                                                                                                                                                        </t>
    </r>
  </si>
  <si>
    <t>Количество членов народных дружин, участвующих в охране общественного порядка</t>
  </si>
  <si>
    <t>4791</t>
  </si>
  <si>
    <t>Численность застрахованных членов народных дружин</t>
  </si>
  <si>
    <t>4.1</t>
  </si>
  <si>
    <t>4.1.1</t>
  </si>
  <si>
    <t>4.1.2</t>
  </si>
  <si>
    <t>4.1.3</t>
  </si>
  <si>
    <t>4.2</t>
  </si>
  <si>
    <t>4.2.1</t>
  </si>
  <si>
    <t>4.2.2</t>
  </si>
  <si>
    <t>4.2.3</t>
  </si>
  <si>
    <t>2.1.2</t>
  </si>
  <si>
    <t>1.2</t>
  </si>
  <si>
    <t>2.2</t>
  </si>
  <si>
    <t>1.2.1</t>
  </si>
  <si>
    <t>1.2.2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</si>
  <si>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</si>
  <si>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</si>
  <si>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</si>
  <si>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</si>
  <si>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</si>
  <si>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</si>
  <si>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</si>
  <si>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</si>
  <si>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</si>
  <si>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</si>
  <si>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</si>
  <si>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</si>
  <si>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</si>
  <si>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</si>
  <si>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</si>
  <si>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</si>
  <si>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</si>
  <si>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</si>
  <si>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</si>
  <si>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2.6</t>
  </si>
  <si>
    <t>2.6.1</t>
  </si>
  <si>
    <t>2.6.2</t>
  </si>
  <si>
    <t>2.7</t>
  </si>
  <si>
    <t>2.7.1</t>
  </si>
  <si>
    <t>2.7.2</t>
  </si>
  <si>
    <t>2.7.3</t>
  </si>
  <si>
    <t>2.7.4</t>
  </si>
  <si>
    <t>2.7.5</t>
  </si>
  <si>
    <r>
      <rPr>
        <b/>
        <sz val="14"/>
        <rFont val="Times New Roman"/>
        <family val="1"/>
        <charset val="204"/>
      </rPr>
      <t xml:space="preserve">Мероприятие 5: </t>
    </r>
    <r>
      <rPr>
        <sz val="14"/>
        <rFont val="Times New Roman"/>
        <family val="1"/>
        <charset val="204"/>
      </rPr>
      <t>Кадастровые работы по межеванию земельных участков (составлению межевого плана по образованию земельных участков из земель муниципальной собственности, постановке их на государственный кадастровый учет, получения выписки об основных характеристиках и правах объекта недвижимости)</t>
    </r>
  </si>
  <si>
    <t>5.1</t>
  </si>
  <si>
    <t>5.1.1</t>
  </si>
  <si>
    <t>5.1.2</t>
  </si>
  <si>
    <t>5.2</t>
  </si>
  <si>
    <t>5.2.1</t>
  </si>
  <si>
    <t>5.2.2</t>
  </si>
  <si>
    <t>5.3.1</t>
  </si>
  <si>
    <t>5.3</t>
  </si>
  <si>
    <t>5.3.2</t>
  </si>
  <si>
    <t>6.1</t>
  </si>
  <si>
    <t>6.1.1</t>
  </si>
  <si>
    <t>3.1</t>
  </si>
  <si>
    <t>3.1.1</t>
  </si>
  <si>
    <t>Количество сформированных земельных участков</t>
  </si>
  <si>
    <t>Количество исправленных и образуемых земельных участков</t>
  </si>
  <si>
    <t>5</t>
  </si>
  <si>
    <t xml:space="preserve">к Постановлению Администрации Одесского </t>
  </si>
  <si>
    <t xml:space="preserve">                            муниципального района № 309 от 14.08.2024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</si>
</sst>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0.0"/>
    <numFmt numFmtId="166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6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4" fontId="7" fillId="0" borderId="0" xfId="1" applyNumberFormat="1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4" fontId="6" fillId="0" borderId="1" xfId="1" applyNumberFormat="1" applyFont="1" applyFill="1" applyBorder="1" applyAlignment="1">
      <alignment horizontal="center" vertical="top" wrapText="1"/>
    </xf>
    <xf numFmtId="2" fontId="6" fillId="0" borderId="1" xfId="1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6" fillId="0" borderId="1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2" fontId="7" fillId="0" borderId="1" xfId="1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left" vertical="top" wrapText="1"/>
    </xf>
    <xf numFmtId="4" fontId="6" fillId="2" borderId="1" xfId="1" applyNumberFormat="1" applyFont="1" applyFill="1" applyBorder="1" applyAlignment="1">
      <alignment horizontal="center" vertical="top" wrapText="1"/>
    </xf>
    <xf numFmtId="2" fontId="6" fillId="2" borderId="1" xfId="1" applyNumberFormat="1" applyFont="1" applyFill="1" applyBorder="1" applyAlignment="1">
      <alignment horizontal="center" vertical="top" wrapText="1"/>
    </xf>
    <xf numFmtId="164" fontId="6" fillId="2" borderId="1" xfId="1" applyNumberFormat="1" applyFont="1" applyFill="1" applyBorder="1" applyAlignment="1">
      <alignment horizontal="center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166" fontId="6" fillId="2" borderId="1" xfId="1" applyNumberFormat="1" applyFont="1" applyFill="1" applyBorder="1" applyAlignment="1">
      <alignment horizontal="center" vertical="top" wrapText="1"/>
    </xf>
    <xf numFmtId="4" fontId="4" fillId="2" borderId="0" xfId="1" applyNumberFormat="1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left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164" fontId="6" fillId="0" borderId="1" xfId="1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1" applyNumberFormat="1" applyFont="1" applyFill="1" applyBorder="1" applyAlignment="1">
      <alignment horizontal="center" vertical="top" wrapText="1"/>
    </xf>
    <xf numFmtId="4" fontId="7" fillId="2" borderId="2" xfId="1" applyNumberFormat="1" applyFont="1" applyFill="1" applyBorder="1" applyAlignment="1">
      <alignment horizontal="center" vertical="top" wrapText="1"/>
    </xf>
    <xf numFmtId="2" fontId="7" fillId="2" borderId="2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9" fontId="6" fillId="0" borderId="1" xfId="3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2" fontId="7" fillId="0" borderId="0" xfId="0" applyNumberFormat="1" applyFont="1" applyAlignment="1">
      <alignment horizontal="center" vertical="top"/>
    </xf>
    <xf numFmtId="2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4" fontId="7" fillId="0" borderId="0" xfId="0" applyNumberFormat="1" applyFont="1" applyAlignment="1">
      <alignment horizontal="center" vertical="top"/>
    </xf>
    <xf numFmtId="4" fontId="6" fillId="4" borderId="1" xfId="1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 wrapText="1"/>
    </xf>
    <xf numFmtId="4" fontId="7" fillId="0" borderId="0" xfId="1" applyNumberFormat="1" applyFont="1" applyFill="1" applyAlignment="1">
      <alignment horizontal="center" vertical="top"/>
    </xf>
    <xf numFmtId="4" fontId="7" fillId="0" borderId="2" xfId="1" applyNumberFormat="1" applyFont="1" applyFill="1" applyBorder="1" applyAlignment="1">
      <alignment horizontal="center" vertical="top" wrapText="1"/>
    </xf>
    <xf numFmtId="4" fontId="7" fillId="0" borderId="0" xfId="0" applyNumberFormat="1" applyFont="1" applyFill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4" fontId="6" fillId="2" borderId="4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left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7" fillId="0" borderId="2" xfId="1" applyNumberFormat="1" applyFont="1" applyFill="1" applyBorder="1" applyAlignment="1">
      <alignment horizontal="center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2" fontId="7" fillId="5" borderId="1" xfId="1" applyNumberFormat="1" applyFont="1" applyFill="1" applyBorder="1" applyAlignment="1">
      <alignment horizontal="center" vertical="top" wrapText="1"/>
    </xf>
    <xf numFmtId="4" fontId="7" fillId="5" borderId="2" xfId="1" applyNumberFormat="1" applyFont="1" applyFill="1" applyBorder="1" applyAlignment="1">
      <alignment horizontal="center" vertical="top" wrapText="1"/>
    </xf>
    <xf numFmtId="166" fontId="6" fillId="5" borderId="1" xfId="1" applyNumberFormat="1" applyFont="1" applyFill="1" applyBorder="1" applyAlignment="1">
      <alignment horizontal="center" vertical="top" wrapText="1"/>
    </xf>
    <xf numFmtId="164" fontId="6" fillId="5" borderId="1" xfId="1" applyNumberFormat="1" applyFont="1" applyFill="1" applyBorder="1" applyAlignment="1">
      <alignment vertical="top" wrapText="1"/>
    </xf>
    <xf numFmtId="164" fontId="6" fillId="5" borderId="1" xfId="1" applyNumberFormat="1" applyFont="1" applyFill="1" applyBorder="1" applyAlignment="1">
      <alignment horizontal="center" vertical="top" wrapText="1"/>
    </xf>
    <xf numFmtId="2" fontId="6" fillId="5" borderId="1" xfId="1" applyNumberFormat="1" applyFont="1" applyFill="1" applyBorder="1" applyAlignment="1">
      <alignment horizontal="center" vertical="top" wrapText="1"/>
    </xf>
    <xf numFmtId="4" fontId="6" fillId="5" borderId="2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horizontal="center" vertical="top" wrapText="1"/>
    </xf>
    <xf numFmtId="3" fontId="7" fillId="5" borderId="1" xfId="1" applyNumberFormat="1" applyFont="1" applyFill="1" applyBorder="1" applyAlignment="1">
      <alignment horizontal="center" vertical="center" wrapText="1"/>
    </xf>
    <xf numFmtId="2" fontId="6" fillId="3" borderId="1" xfId="1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top" wrapText="1"/>
    </xf>
    <xf numFmtId="0" fontId="6" fillId="3" borderId="9" xfId="0" applyFont="1" applyFill="1" applyBorder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165" fontId="6" fillId="0" borderId="2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6" fillId="3" borderId="12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7" fillId="0" borderId="2" xfId="1" applyNumberFormat="1" applyFont="1" applyFill="1" applyBorder="1" applyAlignment="1">
      <alignment horizontal="center" vertical="top" wrapText="1"/>
    </xf>
    <xf numFmtId="4" fontId="7" fillId="0" borderId="4" xfId="1" applyNumberFormat="1" applyFont="1" applyFill="1" applyBorder="1" applyAlignment="1">
      <alignment horizontal="center" vertical="top" wrapText="1"/>
    </xf>
    <xf numFmtId="4" fontId="7" fillId="0" borderId="5" xfId="1" applyNumberFormat="1" applyFont="1" applyFill="1" applyBorder="1" applyAlignment="1">
      <alignment horizontal="center" vertical="top" wrapText="1"/>
    </xf>
    <xf numFmtId="4" fontId="7" fillId="0" borderId="6" xfId="1" applyNumberFormat="1" applyFont="1" applyFill="1" applyBorder="1" applyAlignment="1">
      <alignment horizontal="center" vertical="top" wrapText="1"/>
    </xf>
    <xf numFmtId="4" fontId="7" fillId="0" borderId="7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0" fontId="6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0" fontId="0" fillId="3" borderId="3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Процентный" xfId="3" builtinId="5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8"/>
  <sheetViews>
    <sheetView tabSelected="1" zoomScale="50" zoomScaleNormal="50" workbookViewId="0">
      <pane xSplit="7" ySplit="14" topLeftCell="H256" activePane="bottomRight" state="frozen"/>
      <selection pane="topRight" activeCell="H1" sqref="H1"/>
      <selection pane="bottomLeft" activeCell="A15" sqref="A15"/>
      <selection pane="bottomRight" activeCell="G258" sqref="G258"/>
    </sheetView>
  </sheetViews>
  <sheetFormatPr defaultColWidth="9.109375" defaultRowHeight="15.6" x14ac:dyDescent="0.3"/>
  <cols>
    <col min="1" max="1" width="6.44140625" style="1" customWidth="1"/>
    <col min="2" max="2" width="34.33203125" style="2" customWidth="1"/>
    <col min="3" max="4" width="6.33203125" style="3" customWidth="1"/>
    <col min="5" max="5" width="18.5546875" style="2" customWidth="1"/>
    <col min="6" max="6" width="24.88671875" style="2" customWidth="1"/>
    <col min="7" max="7" width="26.33203125" style="7" customWidth="1"/>
    <col min="8" max="8" width="22.88671875" style="7" customWidth="1"/>
    <col min="9" max="9" width="20.21875" style="7" customWidth="1"/>
    <col min="10" max="10" width="20" style="7" customWidth="1"/>
    <col min="11" max="11" width="22.6640625" style="7" customWidth="1"/>
    <col min="12" max="12" width="23.77734375" style="7" customWidth="1"/>
    <col min="13" max="13" width="28.6640625" style="7" customWidth="1"/>
    <col min="14" max="14" width="19" style="2" customWidth="1"/>
    <col min="15" max="15" width="10.33203125" style="2" customWidth="1"/>
    <col min="16" max="16" width="15.88671875" style="2" customWidth="1"/>
    <col min="17" max="17" width="12.5546875" style="2" customWidth="1"/>
    <col min="18" max="18" width="7.44140625" style="2" customWidth="1"/>
    <col min="19" max="19" width="10.6640625" style="2" customWidth="1"/>
    <col min="20" max="20" width="7.6640625" style="2" customWidth="1"/>
    <col min="21" max="21" width="12.88671875" style="2" customWidth="1"/>
    <col min="22" max="22" width="11.88671875" style="2" customWidth="1"/>
    <col min="23" max="16384" width="9.109375" style="2"/>
  </cols>
  <sheetData>
    <row r="1" spans="1:25" x14ac:dyDescent="0.3">
      <c r="Q1" s="278" t="s">
        <v>64</v>
      </c>
      <c r="R1" s="278"/>
      <c r="S1" s="278"/>
      <c r="T1" s="278"/>
      <c r="U1" s="278"/>
      <c r="V1" s="278"/>
    </row>
    <row r="2" spans="1:25" x14ac:dyDescent="0.3">
      <c r="Q2" s="278" t="s">
        <v>256</v>
      </c>
      <c r="R2" s="278"/>
      <c r="S2" s="278"/>
      <c r="T2" s="278"/>
      <c r="U2" s="278"/>
      <c r="V2" s="278"/>
    </row>
    <row r="3" spans="1:25" x14ac:dyDescent="0.3">
      <c r="Q3" s="278" t="s">
        <v>257</v>
      </c>
      <c r="R3" s="278"/>
      <c r="S3" s="278"/>
      <c r="T3" s="278"/>
      <c r="U3" s="278"/>
      <c r="V3" s="278"/>
    </row>
    <row r="4" spans="1:25" s="4" customFormat="1" ht="18" x14ac:dyDescent="0.35">
      <c r="A4" s="279" t="s">
        <v>19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</row>
    <row r="5" spans="1:25" s="4" customFormat="1" ht="18" x14ac:dyDescent="0.35">
      <c r="A5" s="279" t="s">
        <v>23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</row>
    <row r="6" spans="1:25" s="4" customFormat="1" ht="21" customHeight="1" x14ac:dyDescent="0.35">
      <c r="A6" s="279" t="s">
        <v>90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</row>
    <row r="7" spans="1:25" ht="18" hidden="1" x14ac:dyDescent="0.3">
      <c r="A7" s="14"/>
      <c r="B7" s="15"/>
      <c r="C7" s="16"/>
      <c r="D7" s="16"/>
      <c r="E7" s="15"/>
      <c r="F7" s="15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</row>
    <row r="8" spans="1:25" ht="18" hidden="1" x14ac:dyDescent="0.3">
      <c r="A8" s="14"/>
      <c r="B8" s="15"/>
      <c r="C8" s="16"/>
      <c r="D8" s="16"/>
      <c r="E8" s="15"/>
      <c r="F8" s="15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</row>
    <row r="9" spans="1:25" ht="15.75" customHeight="1" x14ac:dyDescent="0.3">
      <c r="A9" s="284" t="s">
        <v>11</v>
      </c>
      <c r="B9" s="269" t="s">
        <v>0</v>
      </c>
      <c r="C9" s="269" t="s">
        <v>1</v>
      </c>
      <c r="D9" s="269"/>
      <c r="E9" s="262" t="s">
        <v>20</v>
      </c>
      <c r="F9" s="271" t="s">
        <v>2</v>
      </c>
      <c r="G9" s="272"/>
      <c r="H9" s="272"/>
      <c r="I9" s="272"/>
      <c r="J9" s="272"/>
      <c r="K9" s="272"/>
      <c r="L9" s="272"/>
      <c r="M9" s="272"/>
      <c r="N9" s="272" t="s">
        <v>55</v>
      </c>
      <c r="O9" s="272"/>
      <c r="P9" s="272"/>
      <c r="Q9" s="272"/>
      <c r="R9" s="272"/>
      <c r="S9" s="272"/>
      <c r="T9" s="272"/>
      <c r="U9" s="272"/>
      <c r="V9" s="272"/>
      <c r="W9" s="5"/>
    </row>
    <row r="10" spans="1:25" ht="18" x14ac:dyDescent="0.3">
      <c r="A10" s="284"/>
      <c r="B10" s="269"/>
      <c r="C10" s="269"/>
      <c r="D10" s="269"/>
      <c r="E10" s="270"/>
      <c r="F10" s="273" t="s">
        <v>3</v>
      </c>
      <c r="G10" s="276" t="s">
        <v>4</v>
      </c>
      <c r="H10" s="276"/>
      <c r="I10" s="276"/>
      <c r="J10" s="276"/>
      <c r="K10" s="276"/>
      <c r="L10" s="276"/>
      <c r="M10" s="276"/>
      <c r="N10" s="277" t="s">
        <v>5</v>
      </c>
      <c r="O10" s="269" t="s">
        <v>21</v>
      </c>
      <c r="P10" s="269" t="s">
        <v>6</v>
      </c>
      <c r="Q10" s="269"/>
      <c r="R10" s="269"/>
      <c r="S10" s="269"/>
      <c r="T10" s="269"/>
      <c r="U10" s="269"/>
      <c r="V10" s="269"/>
      <c r="W10" s="5"/>
    </row>
    <row r="11" spans="1:25" ht="34.5" customHeight="1" x14ac:dyDescent="0.3">
      <c r="A11" s="284"/>
      <c r="B11" s="269"/>
      <c r="C11" s="262" t="s">
        <v>13</v>
      </c>
      <c r="D11" s="262" t="s">
        <v>7</v>
      </c>
      <c r="E11" s="270"/>
      <c r="F11" s="274"/>
      <c r="G11" s="264" t="s">
        <v>8</v>
      </c>
      <c r="H11" s="266" t="s">
        <v>54</v>
      </c>
      <c r="I11" s="267"/>
      <c r="J11" s="267"/>
      <c r="K11" s="267"/>
      <c r="L11" s="267"/>
      <c r="M11" s="268"/>
      <c r="N11" s="277"/>
      <c r="O11" s="269"/>
      <c r="P11" s="262" t="s">
        <v>8</v>
      </c>
      <c r="Q11" s="269" t="s">
        <v>54</v>
      </c>
      <c r="R11" s="269"/>
      <c r="S11" s="269"/>
      <c r="T11" s="269"/>
      <c r="U11" s="269"/>
      <c r="V11" s="269"/>
      <c r="W11" s="5"/>
    </row>
    <row r="12" spans="1:25" ht="96.75" customHeight="1" x14ac:dyDescent="0.3">
      <c r="A12" s="284"/>
      <c r="B12" s="269"/>
      <c r="C12" s="263"/>
      <c r="D12" s="263"/>
      <c r="E12" s="263"/>
      <c r="F12" s="275"/>
      <c r="G12" s="265"/>
      <c r="H12" s="18">
        <v>2021</v>
      </c>
      <c r="I12" s="18">
        <v>2022</v>
      </c>
      <c r="J12" s="168">
        <v>2023</v>
      </c>
      <c r="K12" s="179">
        <v>2024</v>
      </c>
      <c r="L12" s="19">
        <v>2025</v>
      </c>
      <c r="M12" s="19">
        <v>2026</v>
      </c>
      <c r="N12" s="269"/>
      <c r="O12" s="269"/>
      <c r="P12" s="263"/>
      <c r="Q12" s="20">
        <v>2021</v>
      </c>
      <c r="R12" s="20">
        <v>2022</v>
      </c>
      <c r="S12" s="20">
        <v>2023</v>
      </c>
      <c r="T12" s="20">
        <v>2024</v>
      </c>
      <c r="U12" s="20">
        <v>2025</v>
      </c>
      <c r="V12" s="20">
        <v>2026</v>
      </c>
      <c r="W12" s="5"/>
    </row>
    <row r="13" spans="1:25" s="3" customFormat="1" ht="18" x14ac:dyDescent="0.3">
      <c r="A13" s="21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3">
        <v>7</v>
      </c>
      <c r="H13" s="23">
        <v>8</v>
      </c>
      <c r="I13" s="23">
        <v>9</v>
      </c>
      <c r="J13" s="23">
        <v>10</v>
      </c>
      <c r="K13" s="180">
        <v>11</v>
      </c>
      <c r="L13" s="24">
        <v>12</v>
      </c>
      <c r="M13" s="24">
        <v>13</v>
      </c>
      <c r="N13" s="22">
        <v>17</v>
      </c>
      <c r="O13" s="22">
        <v>18</v>
      </c>
      <c r="P13" s="22">
        <v>19</v>
      </c>
      <c r="Q13" s="22">
        <v>20</v>
      </c>
      <c r="R13" s="22">
        <v>21</v>
      </c>
      <c r="S13" s="22">
        <v>22</v>
      </c>
      <c r="T13" s="22">
        <v>23</v>
      </c>
      <c r="U13" s="22">
        <v>24</v>
      </c>
      <c r="V13" s="22">
        <v>25</v>
      </c>
      <c r="W13" s="6"/>
    </row>
    <row r="14" spans="1:25" ht="27" customHeight="1" x14ac:dyDescent="0.3">
      <c r="A14" s="201" t="s">
        <v>67</v>
      </c>
      <c r="B14" s="201"/>
      <c r="C14" s="25">
        <v>2021</v>
      </c>
      <c r="D14" s="25">
        <v>2026</v>
      </c>
      <c r="E14" s="25" t="s">
        <v>9</v>
      </c>
      <c r="F14" s="25" t="s">
        <v>9</v>
      </c>
      <c r="G14" s="13" t="s">
        <v>9</v>
      </c>
      <c r="H14" s="13" t="s">
        <v>9</v>
      </c>
      <c r="I14" s="13" t="s">
        <v>9</v>
      </c>
      <c r="J14" s="13" t="s">
        <v>9</v>
      </c>
      <c r="K14" s="170" t="s">
        <v>9</v>
      </c>
      <c r="L14" s="49" t="s">
        <v>9</v>
      </c>
      <c r="M14" s="49" t="s">
        <v>9</v>
      </c>
      <c r="N14" s="25" t="s">
        <v>9</v>
      </c>
      <c r="O14" s="25" t="s">
        <v>9</v>
      </c>
      <c r="P14" s="25" t="s">
        <v>9</v>
      </c>
      <c r="Q14" s="25" t="s">
        <v>9</v>
      </c>
      <c r="R14" s="25" t="s">
        <v>9</v>
      </c>
      <c r="S14" s="25" t="s">
        <v>9</v>
      </c>
      <c r="T14" s="25" t="s">
        <v>9</v>
      </c>
      <c r="U14" s="25" t="s">
        <v>9</v>
      </c>
      <c r="V14" s="25" t="s">
        <v>9</v>
      </c>
      <c r="W14" s="8"/>
      <c r="X14" s="9"/>
      <c r="Y14" s="9"/>
    </row>
    <row r="15" spans="1:25" ht="126.6" customHeight="1" x14ac:dyDescent="0.3">
      <c r="A15" s="201" t="s">
        <v>89</v>
      </c>
      <c r="B15" s="201"/>
      <c r="C15" s="55">
        <v>2021</v>
      </c>
      <c r="D15" s="25">
        <v>2026</v>
      </c>
      <c r="E15" s="25" t="s">
        <v>22</v>
      </c>
      <c r="F15" s="25" t="s">
        <v>9</v>
      </c>
      <c r="G15" s="13" t="s">
        <v>9</v>
      </c>
      <c r="H15" s="13" t="s">
        <v>9</v>
      </c>
      <c r="I15" s="13" t="s">
        <v>9</v>
      </c>
      <c r="J15" s="13" t="s">
        <v>9</v>
      </c>
      <c r="K15" s="170" t="s">
        <v>9</v>
      </c>
      <c r="L15" s="49" t="s">
        <v>9</v>
      </c>
      <c r="M15" s="49" t="s">
        <v>9</v>
      </c>
      <c r="N15" s="25" t="s">
        <v>9</v>
      </c>
      <c r="O15" s="25" t="s">
        <v>9</v>
      </c>
      <c r="P15" s="25" t="s">
        <v>9</v>
      </c>
      <c r="Q15" s="25" t="s">
        <v>9</v>
      </c>
      <c r="R15" s="25" t="s">
        <v>9</v>
      </c>
      <c r="S15" s="25" t="s">
        <v>9</v>
      </c>
      <c r="T15" s="25" t="s">
        <v>9</v>
      </c>
      <c r="U15" s="25" t="s">
        <v>9</v>
      </c>
      <c r="V15" s="25" t="s">
        <v>9</v>
      </c>
      <c r="W15" s="8"/>
      <c r="X15" s="9"/>
      <c r="Y15" s="9"/>
    </row>
    <row r="16" spans="1:25" ht="61.2" customHeight="1" x14ac:dyDescent="0.3">
      <c r="A16" s="201" t="s">
        <v>68</v>
      </c>
      <c r="B16" s="201"/>
      <c r="C16" s="55">
        <v>2021</v>
      </c>
      <c r="D16" s="55">
        <v>2026</v>
      </c>
      <c r="E16" s="25" t="s">
        <v>9</v>
      </c>
      <c r="F16" s="25" t="s">
        <v>9</v>
      </c>
      <c r="G16" s="13" t="s">
        <v>9</v>
      </c>
      <c r="H16" s="13" t="s">
        <v>9</v>
      </c>
      <c r="I16" s="13" t="s">
        <v>9</v>
      </c>
      <c r="J16" s="13" t="s">
        <v>9</v>
      </c>
      <c r="K16" s="170" t="s">
        <v>9</v>
      </c>
      <c r="L16" s="49" t="s">
        <v>9</v>
      </c>
      <c r="M16" s="49" t="s">
        <v>9</v>
      </c>
      <c r="N16" s="25" t="s">
        <v>9</v>
      </c>
      <c r="O16" s="25" t="s">
        <v>9</v>
      </c>
      <c r="P16" s="25" t="s">
        <v>9</v>
      </c>
      <c r="Q16" s="25" t="s">
        <v>9</v>
      </c>
      <c r="R16" s="25" t="s">
        <v>9</v>
      </c>
      <c r="S16" s="25" t="s">
        <v>9</v>
      </c>
      <c r="T16" s="25" t="s">
        <v>9</v>
      </c>
      <c r="U16" s="25" t="s">
        <v>9</v>
      </c>
      <c r="V16" s="25" t="s">
        <v>9</v>
      </c>
      <c r="W16" s="8"/>
      <c r="X16" s="9"/>
      <c r="Y16" s="9"/>
    </row>
    <row r="17" spans="1:25" ht="98.4" customHeight="1" x14ac:dyDescent="0.3">
      <c r="A17" s="98"/>
      <c r="B17" s="99" t="s">
        <v>69</v>
      </c>
      <c r="C17" s="93">
        <v>2021</v>
      </c>
      <c r="D17" s="96">
        <v>2026</v>
      </c>
      <c r="E17" s="99" t="s">
        <v>91</v>
      </c>
      <c r="F17" s="56"/>
      <c r="G17" s="13" t="s">
        <v>9</v>
      </c>
      <c r="H17" s="13" t="s">
        <v>9</v>
      </c>
      <c r="I17" s="13" t="s">
        <v>9</v>
      </c>
      <c r="J17" s="13" t="s">
        <v>9</v>
      </c>
      <c r="K17" s="170" t="s">
        <v>9</v>
      </c>
      <c r="L17" s="49" t="s">
        <v>9</v>
      </c>
      <c r="M17" s="49" t="s">
        <v>9</v>
      </c>
      <c r="N17" s="25" t="s">
        <v>9</v>
      </c>
      <c r="O17" s="25" t="s">
        <v>9</v>
      </c>
      <c r="P17" s="25" t="s">
        <v>9</v>
      </c>
      <c r="Q17" s="96" t="s">
        <v>9</v>
      </c>
      <c r="R17" s="96" t="s">
        <v>9</v>
      </c>
      <c r="S17" s="96" t="s">
        <v>9</v>
      </c>
      <c r="T17" s="96" t="s">
        <v>9</v>
      </c>
      <c r="U17" s="96" t="s">
        <v>9</v>
      </c>
      <c r="V17" s="96" t="s">
        <v>9</v>
      </c>
      <c r="W17" s="8"/>
      <c r="X17" s="9"/>
      <c r="Y17" s="9"/>
    </row>
    <row r="18" spans="1:25" ht="18" customHeight="1" x14ac:dyDescent="0.3">
      <c r="A18" s="285" t="s">
        <v>14</v>
      </c>
      <c r="B18" s="282" t="s">
        <v>96</v>
      </c>
      <c r="C18" s="262">
        <v>2021</v>
      </c>
      <c r="D18" s="262">
        <v>2021</v>
      </c>
      <c r="E18" s="282" t="s">
        <v>93</v>
      </c>
      <c r="F18" s="38" t="s">
        <v>10</v>
      </c>
      <c r="G18" s="39">
        <f t="shared" ref="G18:M18" si="0">G19+G20</f>
        <v>508213.25999999995</v>
      </c>
      <c r="H18" s="39">
        <f t="shared" si="0"/>
        <v>150000</v>
      </c>
      <c r="I18" s="39">
        <f t="shared" si="0"/>
        <v>328213.26</v>
      </c>
      <c r="J18" s="39">
        <f t="shared" si="0"/>
        <v>0</v>
      </c>
      <c r="K18" s="171">
        <f t="shared" si="0"/>
        <v>0</v>
      </c>
      <c r="L18" s="52">
        <f t="shared" si="0"/>
        <v>0</v>
      </c>
      <c r="M18" s="52">
        <f t="shared" si="0"/>
        <v>30000</v>
      </c>
      <c r="N18" s="35"/>
      <c r="O18" s="34" t="s">
        <v>22</v>
      </c>
      <c r="P18" s="34" t="s">
        <v>22</v>
      </c>
      <c r="Q18" s="34" t="s">
        <v>22</v>
      </c>
      <c r="R18" s="34" t="s">
        <v>22</v>
      </c>
      <c r="S18" s="34" t="s">
        <v>22</v>
      </c>
      <c r="T18" s="34" t="s">
        <v>22</v>
      </c>
      <c r="U18" s="34" t="s">
        <v>22</v>
      </c>
      <c r="V18" s="34" t="s">
        <v>22</v>
      </c>
      <c r="W18" s="8"/>
      <c r="X18" s="9"/>
      <c r="Y18" s="9"/>
    </row>
    <row r="19" spans="1:25" ht="30" customHeight="1" x14ac:dyDescent="0.3">
      <c r="A19" s="286"/>
      <c r="B19" s="283"/>
      <c r="C19" s="270"/>
      <c r="D19" s="270"/>
      <c r="E19" s="283"/>
      <c r="F19" s="47" t="s">
        <v>94</v>
      </c>
      <c r="G19" s="39">
        <f>G22+G25</f>
        <v>333567.20999999996</v>
      </c>
      <c r="H19" s="39">
        <f>H22</f>
        <v>150000</v>
      </c>
      <c r="I19" s="39">
        <f t="shared" ref="I19:M20" si="1">I25</f>
        <v>153567.21</v>
      </c>
      <c r="J19" s="39">
        <f t="shared" si="1"/>
        <v>0</v>
      </c>
      <c r="K19" s="171">
        <f t="shared" si="1"/>
        <v>0</v>
      </c>
      <c r="L19" s="52">
        <f t="shared" si="1"/>
        <v>0</v>
      </c>
      <c r="M19" s="52">
        <f t="shared" si="1"/>
        <v>30000</v>
      </c>
      <c r="N19" s="35"/>
      <c r="O19" s="34" t="s">
        <v>22</v>
      </c>
      <c r="P19" s="34" t="s">
        <v>22</v>
      </c>
      <c r="Q19" s="34" t="s">
        <v>22</v>
      </c>
      <c r="R19" s="34" t="s">
        <v>22</v>
      </c>
      <c r="S19" s="34" t="s">
        <v>22</v>
      </c>
      <c r="T19" s="34" t="s">
        <v>22</v>
      </c>
      <c r="U19" s="34" t="s">
        <v>22</v>
      </c>
      <c r="V19" s="34" t="s">
        <v>22</v>
      </c>
      <c r="W19" s="8"/>
      <c r="X19" s="9"/>
      <c r="Y19" s="9"/>
    </row>
    <row r="20" spans="1:25" ht="74.400000000000006" customHeight="1" x14ac:dyDescent="0.3">
      <c r="A20" s="286"/>
      <c r="B20" s="283"/>
      <c r="C20" s="270"/>
      <c r="D20" s="270"/>
      <c r="E20" s="283"/>
      <c r="F20" s="36" t="s">
        <v>95</v>
      </c>
      <c r="G20" s="104">
        <f>G23+G26</f>
        <v>174646.05</v>
      </c>
      <c r="H20" s="104">
        <f>H23</f>
        <v>0</v>
      </c>
      <c r="I20" s="143">
        <f t="shared" si="1"/>
        <v>174646.05</v>
      </c>
      <c r="J20" s="169">
        <f t="shared" si="1"/>
        <v>0</v>
      </c>
      <c r="K20" s="172">
        <f t="shared" si="1"/>
        <v>0</v>
      </c>
      <c r="L20" s="105">
        <f t="shared" si="1"/>
        <v>0</v>
      </c>
      <c r="M20" s="106">
        <f t="shared" si="1"/>
        <v>0</v>
      </c>
      <c r="N20" s="103"/>
      <c r="O20" s="103"/>
      <c r="P20" s="103"/>
      <c r="Q20" s="103"/>
      <c r="R20" s="103"/>
      <c r="S20" s="103"/>
      <c r="T20" s="103"/>
      <c r="U20" s="103"/>
      <c r="V20" s="103"/>
      <c r="W20" s="8"/>
      <c r="X20" s="9"/>
      <c r="Y20" s="9"/>
    </row>
    <row r="21" spans="1:25" ht="15.6" customHeight="1" x14ac:dyDescent="0.3">
      <c r="A21" s="57" t="s">
        <v>15</v>
      </c>
      <c r="B21" s="231" t="s">
        <v>106</v>
      </c>
      <c r="C21" s="93">
        <v>2022</v>
      </c>
      <c r="D21" s="93">
        <v>2026</v>
      </c>
      <c r="E21" s="94" t="s">
        <v>93</v>
      </c>
      <c r="F21" s="33" t="s">
        <v>10</v>
      </c>
      <c r="G21" s="13">
        <f>G22+G23</f>
        <v>150000</v>
      </c>
      <c r="H21" s="13">
        <f>H22</f>
        <v>150000</v>
      </c>
      <c r="I21" s="29" t="s">
        <v>22</v>
      </c>
      <c r="J21" s="13" t="s">
        <v>22</v>
      </c>
      <c r="K21" s="170" t="s">
        <v>22</v>
      </c>
      <c r="L21" s="50" t="s">
        <v>22</v>
      </c>
      <c r="M21" s="50" t="s">
        <v>22</v>
      </c>
      <c r="N21" s="197" t="s">
        <v>25</v>
      </c>
      <c r="O21" s="197" t="s">
        <v>12</v>
      </c>
      <c r="P21" s="197">
        <f>Q21+R21+S21+T21+U21+V21</f>
        <v>6</v>
      </c>
      <c r="Q21" s="197">
        <v>1</v>
      </c>
      <c r="R21" s="197">
        <v>1</v>
      </c>
      <c r="S21" s="197">
        <v>1</v>
      </c>
      <c r="T21" s="197">
        <v>1</v>
      </c>
      <c r="U21" s="197">
        <v>1</v>
      </c>
      <c r="V21" s="259">
        <v>1</v>
      </c>
      <c r="W21" s="8"/>
      <c r="X21" s="9"/>
      <c r="Y21" s="9"/>
    </row>
    <row r="22" spans="1:25" ht="18" x14ac:dyDescent="0.3">
      <c r="A22" s="58"/>
      <c r="B22" s="234"/>
      <c r="C22" s="97"/>
      <c r="D22" s="97"/>
      <c r="E22" s="95"/>
      <c r="F22" s="47" t="s">
        <v>94</v>
      </c>
      <c r="G22" s="13">
        <f>H22</f>
        <v>150000</v>
      </c>
      <c r="H22" s="13">
        <v>150000</v>
      </c>
      <c r="I22" s="144" t="s">
        <v>22</v>
      </c>
      <c r="J22" s="29" t="s">
        <v>22</v>
      </c>
      <c r="K22" s="173" t="s">
        <v>22</v>
      </c>
      <c r="L22" s="50" t="s">
        <v>22</v>
      </c>
      <c r="M22" s="50" t="s">
        <v>22</v>
      </c>
      <c r="N22" s="200"/>
      <c r="O22" s="200"/>
      <c r="P22" s="200"/>
      <c r="Q22" s="200"/>
      <c r="R22" s="200"/>
      <c r="S22" s="200"/>
      <c r="T22" s="200"/>
      <c r="U22" s="200"/>
      <c r="V22" s="260"/>
      <c r="W22" s="8"/>
      <c r="X22" s="9"/>
      <c r="Y22" s="9"/>
    </row>
    <row r="23" spans="1:25" ht="51.6" customHeight="1" x14ac:dyDescent="0.3">
      <c r="A23" s="58"/>
      <c r="B23" s="234"/>
      <c r="C23" s="100"/>
      <c r="D23" s="100"/>
      <c r="E23" s="101"/>
      <c r="F23" s="36" t="s">
        <v>95</v>
      </c>
      <c r="G23" s="13">
        <f>I2</f>
        <v>0</v>
      </c>
      <c r="H23" s="13">
        <v>0</v>
      </c>
      <c r="I23" s="13" t="s">
        <v>22</v>
      </c>
      <c r="J23" s="13" t="s">
        <v>22</v>
      </c>
      <c r="K23" s="170" t="s">
        <v>22</v>
      </c>
      <c r="L23" s="49" t="s">
        <v>22</v>
      </c>
      <c r="M23" s="49" t="s">
        <v>22</v>
      </c>
      <c r="N23" s="200"/>
      <c r="O23" s="200"/>
      <c r="P23" s="200"/>
      <c r="Q23" s="200"/>
      <c r="R23" s="200"/>
      <c r="S23" s="200"/>
      <c r="T23" s="200"/>
      <c r="U23" s="200"/>
      <c r="V23" s="260"/>
      <c r="W23" s="8"/>
      <c r="X23" s="9"/>
      <c r="Y23" s="9"/>
    </row>
    <row r="24" spans="1:25" ht="36" x14ac:dyDescent="0.3">
      <c r="A24" s="210" t="s">
        <v>141</v>
      </c>
      <c r="B24" s="231" t="s">
        <v>173</v>
      </c>
      <c r="C24" s="97">
        <v>2021</v>
      </c>
      <c r="D24" s="97">
        <v>2026</v>
      </c>
      <c r="E24" s="95" t="s">
        <v>93</v>
      </c>
      <c r="F24" s="99" t="s">
        <v>10</v>
      </c>
      <c r="G24" s="13">
        <f>G25+G26</f>
        <v>358213.26</v>
      </c>
      <c r="H24" s="13" t="s">
        <v>22</v>
      </c>
      <c r="I24" s="13">
        <f>I25+I26</f>
        <v>328213.26</v>
      </c>
      <c r="J24" s="13">
        <f>J25+J26</f>
        <v>0</v>
      </c>
      <c r="K24" s="170">
        <f>K25+K26</f>
        <v>0</v>
      </c>
      <c r="L24" s="49">
        <f>L25+L26</f>
        <v>0</v>
      </c>
      <c r="M24" s="49">
        <f>M25+M26</f>
        <v>30000</v>
      </c>
      <c r="N24" s="200"/>
      <c r="O24" s="200"/>
      <c r="P24" s="200"/>
      <c r="Q24" s="200"/>
      <c r="R24" s="200"/>
      <c r="S24" s="200"/>
      <c r="T24" s="200"/>
      <c r="U24" s="200"/>
      <c r="V24" s="260"/>
      <c r="W24" s="8"/>
      <c r="X24" s="9"/>
      <c r="Y24" s="9"/>
    </row>
    <row r="25" spans="1:25" ht="18" x14ac:dyDescent="0.3">
      <c r="A25" s="234"/>
      <c r="B25" s="234"/>
      <c r="C25" s="97"/>
      <c r="D25" s="97"/>
      <c r="E25" s="95"/>
      <c r="F25" s="47" t="s">
        <v>94</v>
      </c>
      <c r="G25" s="13">
        <f>I25+J25+K25+L25+M25</f>
        <v>183567.21</v>
      </c>
      <c r="H25" s="13" t="s">
        <v>22</v>
      </c>
      <c r="I25" s="13">
        <v>153567.21</v>
      </c>
      <c r="J25" s="13">
        <v>0</v>
      </c>
      <c r="K25" s="170">
        <v>0</v>
      </c>
      <c r="L25" s="49">
        <v>0</v>
      </c>
      <c r="M25" s="49">
        <v>30000</v>
      </c>
      <c r="N25" s="97"/>
      <c r="O25" s="97"/>
      <c r="P25" s="97"/>
      <c r="Q25" s="97"/>
      <c r="R25" s="97"/>
      <c r="S25" s="97"/>
      <c r="T25" s="97"/>
      <c r="U25" s="97"/>
      <c r="V25" s="102"/>
      <c r="W25" s="8"/>
      <c r="X25" s="9"/>
      <c r="Y25" s="9"/>
    </row>
    <row r="26" spans="1:25" ht="42" customHeight="1" x14ac:dyDescent="0.3">
      <c r="A26" s="235"/>
      <c r="B26" s="235"/>
      <c r="C26" s="97"/>
      <c r="D26" s="97"/>
      <c r="E26" s="95"/>
      <c r="F26" s="36" t="s">
        <v>95</v>
      </c>
      <c r="G26" s="13">
        <f>I26+J26+K26+L26+M26</f>
        <v>174646.05</v>
      </c>
      <c r="H26" s="13" t="s">
        <v>22</v>
      </c>
      <c r="I26" s="13">
        <v>174646.05</v>
      </c>
      <c r="J26" s="13">
        <v>0</v>
      </c>
      <c r="K26" s="170">
        <v>0</v>
      </c>
      <c r="L26" s="49">
        <v>0</v>
      </c>
      <c r="M26" s="49">
        <v>0</v>
      </c>
      <c r="N26" s="97"/>
      <c r="O26" s="97"/>
      <c r="P26" s="97"/>
      <c r="Q26" s="97"/>
      <c r="R26" s="97"/>
      <c r="S26" s="97"/>
      <c r="T26" s="97"/>
      <c r="U26" s="97"/>
      <c r="V26" s="102"/>
      <c r="W26" s="8"/>
      <c r="X26" s="9"/>
      <c r="Y26" s="9"/>
    </row>
    <row r="27" spans="1:25" ht="116.4" customHeight="1" x14ac:dyDescent="0.3">
      <c r="A27" s="98"/>
      <c r="B27" s="99" t="s">
        <v>70</v>
      </c>
      <c r="C27" s="96">
        <v>2021</v>
      </c>
      <c r="D27" s="96">
        <v>2026</v>
      </c>
      <c r="E27" s="99" t="s">
        <v>93</v>
      </c>
      <c r="F27" s="26" t="s">
        <v>10</v>
      </c>
      <c r="G27" s="13" t="s">
        <v>22</v>
      </c>
      <c r="H27" s="13" t="s">
        <v>22</v>
      </c>
      <c r="I27" s="13" t="s">
        <v>22</v>
      </c>
      <c r="J27" s="13" t="s">
        <v>22</v>
      </c>
      <c r="K27" s="170" t="s">
        <v>22</v>
      </c>
      <c r="L27" s="49" t="s">
        <v>22</v>
      </c>
      <c r="M27" s="49" t="s">
        <v>22</v>
      </c>
      <c r="N27" s="96" t="s">
        <v>9</v>
      </c>
      <c r="O27" s="96" t="s">
        <v>9</v>
      </c>
      <c r="P27" s="96" t="s">
        <v>9</v>
      </c>
      <c r="Q27" s="96" t="s">
        <v>9</v>
      </c>
      <c r="R27" s="96" t="s">
        <v>9</v>
      </c>
      <c r="S27" s="96" t="s">
        <v>9</v>
      </c>
      <c r="T27" s="96" t="s">
        <v>9</v>
      </c>
      <c r="U27" s="96" t="s">
        <v>9</v>
      </c>
      <c r="V27" s="96" t="s">
        <v>9</v>
      </c>
      <c r="W27" s="8"/>
      <c r="X27" s="9"/>
      <c r="Y27" s="9"/>
    </row>
    <row r="28" spans="1:25" ht="36" customHeight="1" x14ac:dyDescent="0.3">
      <c r="A28" s="224" t="s">
        <v>207</v>
      </c>
      <c r="B28" s="201" t="s">
        <v>71</v>
      </c>
      <c r="C28" s="202">
        <v>2014</v>
      </c>
      <c r="D28" s="202">
        <v>2022</v>
      </c>
      <c r="E28" s="201" t="s">
        <v>92</v>
      </c>
      <c r="F28" s="26" t="s">
        <v>10</v>
      </c>
      <c r="G28" s="13">
        <f>G29+G30</f>
        <v>0</v>
      </c>
      <c r="H28" s="13">
        <f>H29</f>
        <v>0</v>
      </c>
      <c r="I28" s="13">
        <f t="shared" ref="I28:M28" si="2">I29</f>
        <v>0</v>
      </c>
      <c r="J28" s="13">
        <f t="shared" si="2"/>
        <v>0</v>
      </c>
      <c r="K28" s="170">
        <f t="shared" si="2"/>
        <v>0</v>
      </c>
      <c r="L28" s="49">
        <f t="shared" si="2"/>
        <v>0</v>
      </c>
      <c r="M28" s="49">
        <f t="shared" si="2"/>
        <v>0</v>
      </c>
      <c r="N28" s="202" t="s">
        <v>9</v>
      </c>
      <c r="O28" s="202" t="s">
        <v>9</v>
      </c>
      <c r="P28" s="202" t="s">
        <v>9</v>
      </c>
      <c r="Q28" s="202" t="s">
        <v>9</v>
      </c>
      <c r="R28" s="202" t="s">
        <v>9</v>
      </c>
      <c r="S28" s="202" t="s">
        <v>9</v>
      </c>
      <c r="T28" s="202" t="s">
        <v>9</v>
      </c>
      <c r="U28" s="202" t="s">
        <v>9</v>
      </c>
      <c r="V28" s="202" t="s">
        <v>9</v>
      </c>
      <c r="W28" s="8"/>
      <c r="X28" s="9"/>
      <c r="Y28" s="9"/>
    </row>
    <row r="29" spans="1:25" ht="64.2" customHeight="1" x14ac:dyDescent="0.3">
      <c r="A29" s="224"/>
      <c r="B29" s="201"/>
      <c r="C29" s="202"/>
      <c r="D29" s="202"/>
      <c r="E29" s="201"/>
      <c r="F29" s="47" t="s">
        <v>94</v>
      </c>
      <c r="G29" s="13">
        <f>G32+G35</f>
        <v>0</v>
      </c>
      <c r="H29" s="13">
        <f>H32</f>
        <v>0</v>
      </c>
      <c r="I29" s="13">
        <f t="shared" ref="I29:L29" si="3">I32</f>
        <v>0</v>
      </c>
      <c r="J29" s="13">
        <f t="shared" si="3"/>
        <v>0</v>
      </c>
      <c r="K29" s="170">
        <f t="shared" si="3"/>
        <v>0</v>
      </c>
      <c r="L29" s="49">
        <f t="shared" si="3"/>
        <v>0</v>
      </c>
      <c r="M29" s="49">
        <f>M32+M35</f>
        <v>0</v>
      </c>
      <c r="N29" s="202"/>
      <c r="O29" s="202"/>
      <c r="P29" s="202"/>
      <c r="Q29" s="202"/>
      <c r="R29" s="202"/>
      <c r="S29" s="202"/>
      <c r="T29" s="202"/>
      <c r="U29" s="202"/>
      <c r="V29" s="202"/>
      <c r="W29" s="8"/>
      <c r="X29" s="9"/>
      <c r="Y29" s="9"/>
    </row>
    <row r="30" spans="1:25" ht="48" customHeight="1" x14ac:dyDescent="0.3">
      <c r="A30" s="224"/>
      <c r="B30" s="201"/>
      <c r="C30" s="202"/>
      <c r="D30" s="202"/>
      <c r="E30" s="201"/>
      <c r="F30" s="36" t="s">
        <v>95</v>
      </c>
      <c r="G30" s="13">
        <f>G33+G36</f>
        <v>0</v>
      </c>
      <c r="H30" s="13">
        <f>H33+H36</f>
        <v>0</v>
      </c>
      <c r="I30" s="13">
        <f>I33+I36</f>
        <v>0</v>
      </c>
      <c r="J30" s="13">
        <f>J33+J36</f>
        <v>0</v>
      </c>
      <c r="K30" s="170">
        <f>K33+K36</f>
        <v>0</v>
      </c>
      <c r="L30" s="49">
        <f>L33+L36</f>
        <v>0</v>
      </c>
      <c r="M30" s="49">
        <f>M33+M36</f>
        <v>0</v>
      </c>
      <c r="N30" s="202"/>
      <c r="O30" s="202"/>
      <c r="P30" s="202"/>
      <c r="Q30" s="202"/>
      <c r="R30" s="202"/>
      <c r="S30" s="202"/>
      <c r="T30" s="202"/>
      <c r="U30" s="202"/>
      <c r="V30" s="202"/>
      <c r="W30" s="8"/>
      <c r="X30" s="9"/>
      <c r="Y30" s="9"/>
    </row>
    <row r="31" spans="1:25" ht="32.4" customHeight="1" x14ac:dyDescent="0.3">
      <c r="A31" s="224" t="s">
        <v>209</v>
      </c>
      <c r="B31" s="201" t="s">
        <v>72</v>
      </c>
      <c r="C31" s="202">
        <v>2021</v>
      </c>
      <c r="D31" s="202">
        <v>2026</v>
      </c>
      <c r="E31" s="201" t="s">
        <v>93</v>
      </c>
      <c r="F31" s="26" t="s">
        <v>10</v>
      </c>
      <c r="G31" s="13">
        <f>G32+G33</f>
        <v>0</v>
      </c>
      <c r="H31" s="13">
        <f>H32</f>
        <v>0</v>
      </c>
      <c r="I31" s="13">
        <f t="shared" ref="I31:M31" si="4">I32</f>
        <v>0</v>
      </c>
      <c r="J31" s="13">
        <f t="shared" si="4"/>
        <v>0</v>
      </c>
      <c r="K31" s="170">
        <f t="shared" si="4"/>
        <v>0</v>
      </c>
      <c r="L31" s="49">
        <f t="shared" si="4"/>
        <v>0</v>
      </c>
      <c r="M31" s="49">
        <f t="shared" si="4"/>
        <v>0</v>
      </c>
      <c r="N31" s="202" t="s">
        <v>26</v>
      </c>
      <c r="O31" s="202" t="s">
        <v>27</v>
      </c>
      <c r="P31" s="216">
        <v>10</v>
      </c>
      <c r="Q31" s="216">
        <v>2</v>
      </c>
      <c r="R31" s="216">
        <v>1</v>
      </c>
      <c r="S31" s="216">
        <v>1</v>
      </c>
      <c r="T31" s="216">
        <v>2</v>
      </c>
      <c r="U31" s="216">
        <v>2</v>
      </c>
      <c r="V31" s="216">
        <v>2</v>
      </c>
      <c r="W31" s="8"/>
      <c r="X31" s="9"/>
      <c r="Y31" s="9"/>
    </row>
    <row r="32" spans="1:25" ht="63" customHeight="1" x14ac:dyDescent="0.3">
      <c r="A32" s="224"/>
      <c r="B32" s="201"/>
      <c r="C32" s="202"/>
      <c r="D32" s="202"/>
      <c r="E32" s="201"/>
      <c r="F32" s="47" t="s">
        <v>94</v>
      </c>
      <c r="G32" s="13">
        <f>H32+I32+J32+K32+L32+M32</f>
        <v>0</v>
      </c>
      <c r="H32" s="13">
        <v>0</v>
      </c>
      <c r="I32" s="13">
        <v>0</v>
      </c>
      <c r="J32" s="13">
        <v>0</v>
      </c>
      <c r="K32" s="170">
        <v>0</v>
      </c>
      <c r="L32" s="49">
        <v>0</v>
      </c>
      <c r="M32" s="49">
        <v>0</v>
      </c>
      <c r="N32" s="202"/>
      <c r="O32" s="202"/>
      <c r="P32" s="261"/>
      <c r="Q32" s="261"/>
      <c r="R32" s="261"/>
      <c r="S32" s="261"/>
      <c r="T32" s="261"/>
      <c r="U32" s="261"/>
      <c r="V32" s="261"/>
      <c r="W32" s="8"/>
      <c r="X32" s="9"/>
      <c r="Y32" s="9"/>
    </row>
    <row r="33" spans="1:25" ht="49.2" customHeight="1" x14ac:dyDescent="0.3">
      <c r="A33" s="224"/>
      <c r="B33" s="201"/>
      <c r="C33" s="202"/>
      <c r="D33" s="202"/>
      <c r="E33" s="201"/>
      <c r="F33" s="36" t="s">
        <v>95</v>
      </c>
      <c r="G33" s="13">
        <f>H33+I33+J33+K33+L33+M33</f>
        <v>0</v>
      </c>
      <c r="H33" s="13">
        <v>0</v>
      </c>
      <c r="I33" s="13">
        <v>0</v>
      </c>
      <c r="J33" s="13">
        <v>0</v>
      </c>
      <c r="K33" s="170">
        <v>0</v>
      </c>
      <c r="L33" s="49">
        <v>0</v>
      </c>
      <c r="M33" s="49">
        <v>0</v>
      </c>
      <c r="N33" s="202"/>
      <c r="O33" s="202"/>
      <c r="P33" s="261"/>
      <c r="Q33" s="261"/>
      <c r="R33" s="261"/>
      <c r="S33" s="261"/>
      <c r="T33" s="261"/>
      <c r="U33" s="261"/>
      <c r="V33" s="261"/>
      <c r="W33" s="8"/>
      <c r="X33" s="9"/>
      <c r="Y33" s="9"/>
    </row>
    <row r="34" spans="1:25" ht="70.8" customHeight="1" x14ac:dyDescent="0.3">
      <c r="A34" s="40" t="s">
        <v>210</v>
      </c>
      <c r="B34" s="231" t="s">
        <v>73</v>
      </c>
      <c r="C34" s="42">
        <v>2021</v>
      </c>
      <c r="D34" s="42">
        <v>2026</v>
      </c>
      <c r="E34" s="41" t="s">
        <v>93</v>
      </c>
      <c r="F34" s="26" t="s">
        <v>10</v>
      </c>
      <c r="G34" s="13">
        <f t="shared" ref="G34:L34" si="5">G35+G36</f>
        <v>0</v>
      </c>
      <c r="H34" s="13">
        <f t="shared" si="5"/>
        <v>0</v>
      </c>
      <c r="I34" s="13">
        <f t="shared" si="5"/>
        <v>0</v>
      </c>
      <c r="J34" s="13">
        <f t="shared" si="5"/>
        <v>0</v>
      </c>
      <c r="K34" s="170">
        <f t="shared" si="5"/>
        <v>0</v>
      </c>
      <c r="L34" s="49">
        <f t="shared" si="5"/>
        <v>0</v>
      </c>
      <c r="M34" s="49">
        <v>0</v>
      </c>
      <c r="N34" s="197" t="s">
        <v>66</v>
      </c>
      <c r="O34" s="197" t="s">
        <v>27</v>
      </c>
      <c r="P34" s="216">
        <v>330</v>
      </c>
      <c r="Q34" s="216">
        <v>50</v>
      </c>
      <c r="R34" s="216">
        <v>50</v>
      </c>
      <c r="S34" s="216">
        <v>50</v>
      </c>
      <c r="T34" s="216">
        <v>60</v>
      </c>
      <c r="U34" s="216">
        <v>60</v>
      </c>
      <c r="V34" s="216">
        <v>60</v>
      </c>
      <c r="W34" s="8"/>
      <c r="X34" s="9"/>
      <c r="Y34" s="9"/>
    </row>
    <row r="35" spans="1:25" ht="32.4" customHeight="1" x14ac:dyDescent="0.3">
      <c r="A35" s="37"/>
      <c r="B35" s="234"/>
      <c r="C35" s="44"/>
      <c r="D35" s="43"/>
      <c r="E35" s="45"/>
      <c r="F35" s="47" t="s">
        <v>94</v>
      </c>
      <c r="G35" s="13">
        <f>H35+I35+J35+K35+L35+M35</f>
        <v>0</v>
      </c>
      <c r="H35" s="13">
        <v>0</v>
      </c>
      <c r="I35" s="13">
        <v>0</v>
      </c>
      <c r="J35" s="13">
        <v>0</v>
      </c>
      <c r="K35" s="170">
        <v>0</v>
      </c>
      <c r="L35" s="49">
        <v>0</v>
      </c>
      <c r="M35" s="49">
        <v>0</v>
      </c>
      <c r="N35" s="198"/>
      <c r="O35" s="198"/>
      <c r="P35" s="198"/>
      <c r="Q35" s="198"/>
      <c r="R35" s="198"/>
      <c r="S35" s="198"/>
      <c r="T35" s="198"/>
      <c r="U35" s="198"/>
      <c r="V35" s="198"/>
      <c r="W35" s="8"/>
      <c r="X35" s="9"/>
      <c r="Y35" s="9"/>
    </row>
    <row r="36" spans="1:25" ht="37.200000000000003" customHeight="1" x14ac:dyDescent="0.3">
      <c r="A36" s="48"/>
      <c r="B36" s="235"/>
      <c r="C36" s="43"/>
      <c r="D36" s="43"/>
      <c r="E36" s="45"/>
      <c r="F36" s="36" t="s">
        <v>95</v>
      </c>
      <c r="G36" s="13">
        <f>H36+I36+J36+K36+L36+M36</f>
        <v>0</v>
      </c>
      <c r="H36" s="13">
        <v>0</v>
      </c>
      <c r="I36" s="13">
        <v>0</v>
      </c>
      <c r="J36" s="13">
        <v>0</v>
      </c>
      <c r="K36" s="170">
        <v>0</v>
      </c>
      <c r="L36" s="49">
        <v>0</v>
      </c>
      <c r="M36" s="49">
        <v>0</v>
      </c>
      <c r="N36" s="199"/>
      <c r="O36" s="199"/>
      <c r="P36" s="199"/>
      <c r="Q36" s="199"/>
      <c r="R36" s="199"/>
      <c r="S36" s="199"/>
      <c r="T36" s="199"/>
      <c r="U36" s="199"/>
      <c r="V36" s="199"/>
      <c r="W36" s="8"/>
      <c r="X36" s="9"/>
      <c r="Y36" s="9"/>
    </row>
    <row r="37" spans="1:25" ht="50.4" customHeight="1" x14ac:dyDescent="0.3">
      <c r="A37" s="281" t="s">
        <v>24</v>
      </c>
      <c r="B37" s="280"/>
      <c r="C37" s="184">
        <v>2021</v>
      </c>
      <c r="D37" s="184">
        <v>2026</v>
      </c>
      <c r="E37" s="280"/>
      <c r="F37" s="46" t="s">
        <v>10</v>
      </c>
      <c r="G37" s="31">
        <f t="shared" ref="G37:M37" si="6">G38+G39</f>
        <v>508213.25999999995</v>
      </c>
      <c r="H37" s="31">
        <f t="shared" si="6"/>
        <v>150000</v>
      </c>
      <c r="I37" s="31">
        <f t="shared" si="6"/>
        <v>328213.26</v>
      </c>
      <c r="J37" s="31">
        <f t="shared" si="6"/>
        <v>0</v>
      </c>
      <c r="K37" s="31">
        <f t="shared" si="6"/>
        <v>0</v>
      </c>
      <c r="L37" s="31">
        <f t="shared" si="6"/>
        <v>0</v>
      </c>
      <c r="M37" s="31">
        <f t="shared" si="6"/>
        <v>30000</v>
      </c>
      <c r="N37" s="204" t="s">
        <v>9</v>
      </c>
      <c r="O37" s="204" t="s">
        <v>9</v>
      </c>
      <c r="P37" s="204" t="s">
        <v>9</v>
      </c>
      <c r="Q37" s="184" t="s">
        <v>9</v>
      </c>
      <c r="R37" s="184" t="s">
        <v>9</v>
      </c>
      <c r="S37" s="184" t="s">
        <v>9</v>
      </c>
      <c r="T37" s="184" t="s">
        <v>9</v>
      </c>
      <c r="U37" s="184" t="s">
        <v>9</v>
      </c>
      <c r="V37" s="184" t="s">
        <v>9</v>
      </c>
      <c r="W37" s="8"/>
      <c r="X37" s="9"/>
      <c r="Y37" s="9"/>
    </row>
    <row r="38" spans="1:25" ht="40.799999999999997" customHeight="1" x14ac:dyDescent="0.3">
      <c r="A38" s="280"/>
      <c r="B38" s="280"/>
      <c r="C38" s="184"/>
      <c r="D38" s="184"/>
      <c r="E38" s="280"/>
      <c r="F38" s="47" t="s">
        <v>94</v>
      </c>
      <c r="G38" s="31">
        <f>H38+I38+J38+K38+L38+M38</f>
        <v>333567.20999999996</v>
      </c>
      <c r="H38" s="31">
        <f t="shared" ref="H38:M39" si="7">H19+H29</f>
        <v>150000</v>
      </c>
      <c r="I38" s="31">
        <f t="shared" si="7"/>
        <v>153567.21</v>
      </c>
      <c r="J38" s="31">
        <f t="shared" si="7"/>
        <v>0</v>
      </c>
      <c r="K38" s="31">
        <f t="shared" si="7"/>
        <v>0</v>
      </c>
      <c r="L38" s="31">
        <f t="shared" si="7"/>
        <v>0</v>
      </c>
      <c r="M38" s="181">
        <f t="shared" si="7"/>
        <v>30000</v>
      </c>
      <c r="N38" s="287"/>
      <c r="O38" s="198"/>
      <c r="P38" s="198"/>
      <c r="Q38" s="184"/>
      <c r="R38" s="184"/>
      <c r="S38" s="184"/>
      <c r="T38" s="184"/>
      <c r="U38" s="184"/>
      <c r="V38" s="184"/>
      <c r="W38" s="8"/>
      <c r="X38" s="9"/>
      <c r="Y38" s="9"/>
    </row>
    <row r="39" spans="1:25" ht="26.4" customHeight="1" x14ac:dyDescent="0.3">
      <c r="A39" s="280"/>
      <c r="B39" s="280"/>
      <c r="C39" s="184"/>
      <c r="D39" s="184"/>
      <c r="E39" s="280"/>
      <c r="F39" s="36" t="s">
        <v>95</v>
      </c>
      <c r="G39" s="31">
        <f>H39+I39+J39+K39+L39+M39</f>
        <v>174646.05</v>
      </c>
      <c r="H39" s="31">
        <f t="shared" si="7"/>
        <v>0</v>
      </c>
      <c r="I39" s="31">
        <f t="shared" si="7"/>
        <v>174646.05</v>
      </c>
      <c r="J39" s="31">
        <f t="shared" si="7"/>
        <v>0</v>
      </c>
      <c r="K39" s="31">
        <f t="shared" si="7"/>
        <v>0</v>
      </c>
      <c r="L39" s="31">
        <f t="shared" si="7"/>
        <v>0</v>
      </c>
      <c r="M39" s="31">
        <f t="shared" si="7"/>
        <v>0</v>
      </c>
      <c r="N39" s="288"/>
      <c r="O39" s="199"/>
      <c r="P39" s="199"/>
      <c r="Q39" s="184"/>
      <c r="R39" s="184"/>
      <c r="S39" s="184"/>
      <c r="T39" s="184"/>
      <c r="U39" s="184"/>
      <c r="V39" s="184"/>
      <c r="W39" s="8"/>
      <c r="X39" s="9"/>
      <c r="Y39" s="9"/>
    </row>
    <row r="40" spans="1:25" ht="111.6" customHeight="1" x14ac:dyDescent="0.3">
      <c r="A40" s="182" t="s">
        <v>137</v>
      </c>
      <c r="B40" s="183"/>
      <c r="C40" s="25" t="s">
        <v>22</v>
      </c>
      <c r="D40" s="25" t="s">
        <v>22</v>
      </c>
      <c r="E40" s="25" t="s">
        <v>9</v>
      </c>
      <c r="F40" s="25" t="s">
        <v>9</v>
      </c>
      <c r="G40" s="13" t="s">
        <v>9</v>
      </c>
      <c r="H40" s="13" t="s">
        <v>9</v>
      </c>
      <c r="I40" s="13" t="s">
        <v>9</v>
      </c>
      <c r="J40" s="13" t="s">
        <v>9</v>
      </c>
      <c r="K40" s="170" t="s">
        <v>9</v>
      </c>
      <c r="L40" s="49" t="s">
        <v>9</v>
      </c>
      <c r="M40" s="49" t="s">
        <v>9</v>
      </c>
      <c r="N40" s="25" t="s">
        <v>9</v>
      </c>
      <c r="O40" s="25" t="s">
        <v>9</v>
      </c>
      <c r="P40" s="25" t="s">
        <v>9</v>
      </c>
      <c r="Q40" s="25" t="s">
        <v>9</v>
      </c>
      <c r="R40" s="25" t="s">
        <v>9</v>
      </c>
      <c r="S40" s="25" t="s">
        <v>9</v>
      </c>
      <c r="T40" s="25" t="s">
        <v>9</v>
      </c>
      <c r="U40" s="25" t="s">
        <v>9</v>
      </c>
      <c r="V40" s="25" t="s">
        <v>9</v>
      </c>
      <c r="W40" s="8"/>
      <c r="X40" s="9"/>
      <c r="Y40" s="9"/>
    </row>
    <row r="41" spans="1:25" ht="165.6" customHeight="1" x14ac:dyDescent="0.3">
      <c r="A41" s="182" t="s">
        <v>102</v>
      </c>
      <c r="B41" s="183"/>
      <c r="C41" s="25" t="s">
        <v>22</v>
      </c>
      <c r="D41" s="25" t="s">
        <v>22</v>
      </c>
      <c r="E41" s="25" t="s">
        <v>9</v>
      </c>
      <c r="F41" s="25" t="s">
        <v>9</v>
      </c>
      <c r="G41" s="13" t="s">
        <v>22</v>
      </c>
      <c r="H41" s="13" t="s">
        <v>9</v>
      </c>
      <c r="I41" s="13" t="s">
        <v>9</v>
      </c>
      <c r="J41" s="13" t="s">
        <v>9</v>
      </c>
      <c r="K41" s="170" t="s">
        <v>9</v>
      </c>
      <c r="L41" s="49" t="s">
        <v>9</v>
      </c>
      <c r="M41" s="49" t="s">
        <v>9</v>
      </c>
      <c r="N41" s="25" t="s">
        <v>9</v>
      </c>
      <c r="O41" s="25" t="s">
        <v>9</v>
      </c>
      <c r="P41" s="25" t="s">
        <v>9</v>
      </c>
      <c r="Q41" s="25" t="s">
        <v>9</v>
      </c>
      <c r="R41" s="25" t="s">
        <v>9</v>
      </c>
      <c r="S41" s="25" t="s">
        <v>9</v>
      </c>
      <c r="T41" s="25" t="s">
        <v>9</v>
      </c>
      <c r="U41" s="25" t="s">
        <v>9</v>
      </c>
      <c r="V41" s="25" t="s">
        <v>9</v>
      </c>
      <c r="W41" s="8"/>
      <c r="X41" s="9"/>
      <c r="Y41" s="9"/>
    </row>
    <row r="42" spans="1:25" ht="72" customHeight="1" x14ac:dyDescent="0.3">
      <c r="A42" s="66"/>
      <c r="B42" s="74" t="s">
        <v>169</v>
      </c>
      <c r="C42" s="64">
        <v>2021</v>
      </c>
      <c r="D42" s="64">
        <v>2026</v>
      </c>
      <c r="E42" s="64" t="s">
        <v>22</v>
      </c>
      <c r="F42" s="64" t="s">
        <v>22</v>
      </c>
      <c r="G42" s="13" t="s">
        <v>22</v>
      </c>
      <c r="H42" s="13" t="s">
        <v>22</v>
      </c>
      <c r="I42" s="13" t="s">
        <v>22</v>
      </c>
      <c r="J42" s="13" t="s">
        <v>22</v>
      </c>
      <c r="K42" s="170" t="s">
        <v>22</v>
      </c>
      <c r="L42" s="13" t="s">
        <v>22</v>
      </c>
      <c r="M42" s="13" t="s">
        <v>22</v>
      </c>
      <c r="N42" s="64" t="s">
        <v>9</v>
      </c>
      <c r="O42" s="64" t="s">
        <v>9</v>
      </c>
      <c r="P42" s="64" t="s">
        <v>9</v>
      </c>
      <c r="Q42" s="64" t="s">
        <v>9</v>
      </c>
      <c r="R42" s="64" t="s">
        <v>9</v>
      </c>
      <c r="S42" s="64" t="s">
        <v>9</v>
      </c>
      <c r="T42" s="64" t="s">
        <v>9</v>
      </c>
      <c r="U42" s="64" t="s">
        <v>9</v>
      </c>
      <c r="V42" s="64" t="s">
        <v>9</v>
      </c>
      <c r="W42" s="8"/>
      <c r="X42" s="9"/>
      <c r="Y42" s="9"/>
    </row>
    <row r="43" spans="1:25" ht="26.4" customHeight="1" x14ac:dyDescent="0.3">
      <c r="A43" s="210" t="s">
        <v>17</v>
      </c>
      <c r="B43" s="214" t="s">
        <v>74</v>
      </c>
      <c r="C43" s="197">
        <v>2021</v>
      </c>
      <c r="D43" s="197">
        <v>2026</v>
      </c>
      <c r="E43" s="231" t="s">
        <v>30</v>
      </c>
      <c r="F43" s="63" t="s">
        <v>10</v>
      </c>
      <c r="G43" s="13">
        <f>G44+G45</f>
        <v>149433934.22</v>
      </c>
      <c r="H43" s="13">
        <f>H44+H45</f>
        <v>21849109.460000001</v>
      </c>
      <c r="I43" s="13">
        <f>I44+I45</f>
        <v>24824769.890000001</v>
      </c>
      <c r="J43" s="28">
        <f>J44+J45</f>
        <v>28613088.09</v>
      </c>
      <c r="K43" s="174">
        <f>K44+K45</f>
        <v>29952405.059999999</v>
      </c>
      <c r="L43" s="50">
        <f t="shared" ref="L43:M43" si="8">L44</f>
        <v>22097280.859999999</v>
      </c>
      <c r="M43" s="50">
        <f t="shared" si="8"/>
        <v>22097280.859999999</v>
      </c>
      <c r="N43" s="197" t="s">
        <v>9</v>
      </c>
      <c r="O43" s="197" t="s">
        <v>9</v>
      </c>
      <c r="P43" s="197" t="s">
        <v>9</v>
      </c>
      <c r="Q43" s="197" t="s">
        <v>9</v>
      </c>
      <c r="R43" s="197" t="s">
        <v>9</v>
      </c>
      <c r="S43" s="197" t="s">
        <v>9</v>
      </c>
      <c r="T43" s="197" t="s">
        <v>9</v>
      </c>
      <c r="U43" s="197" t="s">
        <v>9</v>
      </c>
      <c r="V43" s="197" t="s">
        <v>9</v>
      </c>
      <c r="W43" s="8"/>
      <c r="X43" s="9"/>
      <c r="Y43" s="9"/>
    </row>
    <row r="44" spans="1:25" ht="123.6" customHeight="1" x14ac:dyDescent="0.3">
      <c r="A44" s="245"/>
      <c r="B44" s="233"/>
      <c r="C44" s="200"/>
      <c r="D44" s="200"/>
      <c r="E44" s="215"/>
      <c r="F44" s="63" t="s">
        <v>174</v>
      </c>
      <c r="G44" s="13">
        <f>G47+G51</f>
        <v>144572789.19</v>
      </c>
      <c r="H44" s="138">
        <v>21229118.370000001</v>
      </c>
      <c r="I44" s="13">
        <f t="shared" ref="I44:M44" si="9">I47</f>
        <v>23324769.890000001</v>
      </c>
      <c r="J44" s="13">
        <f t="shared" si="9"/>
        <v>27321934.149999999</v>
      </c>
      <c r="K44" s="139">
        <f t="shared" si="9"/>
        <v>28502405.059999999</v>
      </c>
      <c r="L44" s="49">
        <f t="shared" si="9"/>
        <v>22097280.859999999</v>
      </c>
      <c r="M44" s="49">
        <f t="shared" si="9"/>
        <v>22097280.859999999</v>
      </c>
      <c r="N44" s="200"/>
      <c r="O44" s="200"/>
      <c r="P44" s="200"/>
      <c r="Q44" s="200"/>
      <c r="R44" s="200"/>
      <c r="S44" s="200"/>
      <c r="T44" s="200"/>
      <c r="U44" s="200"/>
      <c r="V44" s="200"/>
      <c r="W44" s="8"/>
      <c r="X44" s="9"/>
      <c r="Y44" s="9"/>
    </row>
    <row r="45" spans="1:25" ht="144" x14ac:dyDescent="0.3">
      <c r="A45" s="245"/>
      <c r="B45" s="233"/>
      <c r="C45" s="200"/>
      <c r="D45" s="200"/>
      <c r="E45" s="215"/>
      <c r="F45" s="63" t="s">
        <v>108</v>
      </c>
      <c r="G45" s="13">
        <f>G48+G52</f>
        <v>4861145.0299999993</v>
      </c>
      <c r="H45" s="13">
        <f>H52</f>
        <v>619991.09</v>
      </c>
      <c r="I45" s="13">
        <f>I48+I52</f>
        <v>1500000</v>
      </c>
      <c r="J45" s="13">
        <f>J52+J48</f>
        <v>1291153.94</v>
      </c>
      <c r="K45" s="170">
        <f>K48+K52</f>
        <v>1450000</v>
      </c>
      <c r="L45" s="49">
        <v>0</v>
      </c>
      <c r="M45" s="49">
        <v>0</v>
      </c>
      <c r="N45" s="200"/>
      <c r="O45" s="200"/>
      <c r="P45" s="200"/>
      <c r="Q45" s="200"/>
      <c r="R45" s="200"/>
      <c r="S45" s="200"/>
      <c r="T45" s="200"/>
      <c r="U45" s="200"/>
      <c r="V45" s="200"/>
      <c r="W45" s="8"/>
      <c r="X45" s="9"/>
      <c r="Y45" s="9"/>
    </row>
    <row r="46" spans="1:25" ht="37.200000000000003" customHeight="1" x14ac:dyDescent="0.3">
      <c r="A46" s="210" t="s">
        <v>18</v>
      </c>
      <c r="B46" s="214" t="s">
        <v>168</v>
      </c>
      <c r="C46" s="197">
        <v>2021</v>
      </c>
      <c r="D46" s="197">
        <v>2026</v>
      </c>
      <c r="E46" s="231" t="s">
        <v>107</v>
      </c>
      <c r="F46" s="63" t="s">
        <v>10</v>
      </c>
      <c r="G46" s="13">
        <f>G47+G48</f>
        <v>146072789.19</v>
      </c>
      <c r="H46" s="13">
        <f>H47</f>
        <v>21229118.370000001</v>
      </c>
      <c r="I46" s="28">
        <f>I47+I48</f>
        <v>24824769.890000001</v>
      </c>
      <c r="J46" s="28">
        <f>J47+J48</f>
        <v>27321934.149999999</v>
      </c>
      <c r="K46" s="175">
        <f t="shared" ref="K46:M46" si="10">K47</f>
        <v>28502405.059999999</v>
      </c>
      <c r="L46" s="28">
        <f t="shared" si="10"/>
        <v>22097280.859999999</v>
      </c>
      <c r="M46" s="90">
        <f t="shared" si="10"/>
        <v>22097280.859999999</v>
      </c>
      <c r="N46" s="212" t="s">
        <v>36</v>
      </c>
      <c r="O46" s="212" t="s">
        <v>28</v>
      </c>
      <c r="P46" s="228" t="s">
        <v>56</v>
      </c>
      <c r="Q46" s="228">
        <v>100</v>
      </c>
      <c r="R46" s="212">
        <v>100</v>
      </c>
      <c r="S46" s="212">
        <v>100</v>
      </c>
      <c r="T46" s="212">
        <v>100</v>
      </c>
      <c r="U46" s="212">
        <v>100</v>
      </c>
      <c r="V46" s="212">
        <v>100</v>
      </c>
      <c r="W46" s="8"/>
      <c r="X46" s="9"/>
      <c r="Y46" s="9"/>
    </row>
    <row r="47" spans="1:25" ht="25.5" customHeight="1" x14ac:dyDescent="0.3">
      <c r="A47" s="245"/>
      <c r="B47" s="233"/>
      <c r="C47" s="200"/>
      <c r="D47" s="200"/>
      <c r="E47" s="215"/>
      <c r="F47" s="63" t="s">
        <v>109</v>
      </c>
      <c r="G47" s="13">
        <f>H47+I47+J47+K47+L47+M47</f>
        <v>144572789.19</v>
      </c>
      <c r="H47" s="13">
        <v>21229118.370000001</v>
      </c>
      <c r="I47" s="28">
        <v>23324769.890000001</v>
      </c>
      <c r="J47" s="28">
        <v>27321934.149999999</v>
      </c>
      <c r="K47" s="175">
        <v>28502405.059999999</v>
      </c>
      <c r="L47" s="28">
        <v>22097280.859999999</v>
      </c>
      <c r="M47" s="90">
        <v>22097280.859999999</v>
      </c>
      <c r="N47" s="213"/>
      <c r="O47" s="213"/>
      <c r="P47" s="229"/>
      <c r="Q47" s="229"/>
      <c r="R47" s="213"/>
      <c r="S47" s="213"/>
      <c r="T47" s="213"/>
      <c r="U47" s="213"/>
      <c r="V47" s="213"/>
      <c r="W47" s="8"/>
      <c r="X47" s="9"/>
      <c r="Y47" s="9"/>
    </row>
    <row r="48" spans="1:25" ht="28.8" customHeight="1" x14ac:dyDescent="0.3">
      <c r="A48" s="245"/>
      <c r="B48" s="233"/>
      <c r="C48" s="200"/>
      <c r="D48" s="200"/>
      <c r="E48" s="215"/>
      <c r="F48" s="63" t="s">
        <v>110</v>
      </c>
      <c r="G48" s="13">
        <f>I48+J48</f>
        <v>1500000</v>
      </c>
      <c r="H48" s="13">
        <v>0</v>
      </c>
      <c r="I48" s="13">
        <v>1500000</v>
      </c>
      <c r="J48" s="13">
        <v>0</v>
      </c>
      <c r="K48" s="170">
        <v>0</v>
      </c>
      <c r="L48" s="13">
        <v>0</v>
      </c>
      <c r="M48" s="13">
        <v>0</v>
      </c>
      <c r="N48" s="213"/>
      <c r="O48" s="213"/>
      <c r="P48" s="229"/>
      <c r="Q48" s="229"/>
      <c r="R48" s="213"/>
      <c r="S48" s="213"/>
      <c r="T48" s="213"/>
      <c r="U48" s="213"/>
      <c r="V48" s="213"/>
      <c r="W48" s="8"/>
      <c r="X48" s="9"/>
      <c r="Y48" s="9"/>
    </row>
    <row r="49" spans="1:25" ht="34.799999999999997" customHeight="1" x14ac:dyDescent="0.3">
      <c r="A49" s="245"/>
      <c r="B49" s="233"/>
      <c r="C49" s="200"/>
      <c r="D49" s="200"/>
      <c r="E49" s="215"/>
      <c r="F49" s="63"/>
      <c r="G49" s="13"/>
      <c r="H49" s="13"/>
      <c r="I49" s="13"/>
      <c r="J49" s="13"/>
      <c r="K49" s="170"/>
      <c r="L49" s="13"/>
      <c r="M49" s="13"/>
      <c r="N49" s="213"/>
      <c r="O49" s="213"/>
      <c r="P49" s="229"/>
      <c r="Q49" s="229"/>
      <c r="R49" s="213"/>
      <c r="S49" s="213"/>
      <c r="T49" s="213"/>
      <c r="U49" s="213"/>
      <c r="V49" s="213"/>
      <c r="W49" s="8"/>
      <c r="X49" s="9"/>
      <c r="Y49" s="9"/>
    </row>
    <row r="50" spans="1:25" ht="44.4" customHeight="1" x14ac:dyDescent="0.3">
      <c r="A50" s="73" t="s">
        <v>206</v>
      </c>
      <c r="B50" s="214" t="s">
        <v>142</v>
      </c>
      <c r="C50" s="197">
        <v>2021</v>
      </c>
      <c r="D50" s="197">
        <v>2026</v>
      </c>
      <c r="E50" s="201" t="s">
        <v>107</v>
      </c>
      <c r="F50" s="63" t="s">
        <v>10</v>
      </c>
      <c r="G50" s="13">
        <f>G51+G52</f>
        <v>3361145.03</v>
      </c>
      <c r="H50" s="13">
        <f>H51+H52</f>
        <v>619991.09</v>
      </c>
      <c r="I50" s="29">
        <v>0</v>
      </c>
      <c r="J50" s="29">
        <f>J52</f>
        <v>1291153.94</v>
      </c>
      <c r="K50" s="176">
        <f>K51+K52</f>
        <v>1450000</v>
      </c>
      <c r="L50" s="29">
        <v>0</v>
      </c>
      <c r="M50" s="29">
        <v>0</v>
      </c>
      <c r="N50" s="212" t="s">
        <v>111</v>
      </c>
      <c r="O50" s="212" t="s">
        <v>112</v>
      </c>
      <c r="P50" s="228" t="s">
        <v>56</v>
      </c>
      <c r="Q50" s="228">
        <v>100</v>
      </c>
      <c r="R50" s="212"/>
      <c r="S50" s="212"/>
      <c r="T50" s="212"/>
      <c r="U50" s="212"/>
      <c r="V50" s="212"/>
      <c r="W50" s="8"/>
      <c r="X50" s="9"/>
      <c r="Y50" s="9"/>
    </row>
    <row r="51" spans="1:25" ht="38.4" customHeight="1" x14ac:dyDescent="0.3">
      <c r="A51" s="73"/>
      <c r="B51" s="215"/>
      <c r="C51" s="200"/>
      <c r="D51" s="200"/>
      <c r="E51" s="201"/>
      <c r="F51" s="63" t="s">
        <v>109</v>
      </c>
      <c r="G51" s="13">
        <f>SUM(H51:M51)</f>
        <v>0</v>
      </c>
      <c r="H51" s="13">
        <v>0</v>
      </c>
      <c r="I51" s="29">
        <v>0</v>
      </c>
      <c r="J51" s="29">
        <v>0</v>
      </c>
      <c r="K51" s="176">
        <v>0</v>
      </c>
      <c r="L51" s="29">
        <v>0</v>
      </c>
      <c r="M51" s="29">
        <v>0</v>
      </c>
      <c r="N51" s="213"/>
      <c r="O51" s="213"/>
      <c r="P51" s="229"/>
      <c r="Q51" s="229"/>
      <c r="R51" s="213"/>
      <c r="S51" s="213"/>
      <c r="T51" s="213"/>
      <c r="U51" s="213"/>
      <c r="V51" s="213"/>
      <c r="W51" s="8"/>
      <c r="X51" s="9"/>
      <c r="Y51" s="9"/>
    </row>
    <row r="52" spans="1:25" ht="72" customHeight="1" x14ac:dyDescent="0.3">
      <c r="A52" s="73"/>
      <c r="B52" s="215"/>
      <c r="C52" s="200"/>
      <c r="D52" s="200"/>
      <c r="E52" s="201"/>
      <c r="F52" s="63" t="s">
        <v>110</v>
      </c>
      <c r="G52" s="141">
        <f>SUM(H52:M52)</f>
        <v>3361145.03</v>
      </c>
      <c r="H52" s="13">
        <v>619991.09</v>
      </c>
      <c r="I52" s="13">
        <v>0</v>
      </c>
      <c r="J52" s="13">
        <v>1291153.94</v>
      </c>
      <c r="K52" s="170">
        <v>1450000</v>
      </c>
      <c r="L52" s="13">
        <v>0</v>
      </c>
      <c r="M52" s="13">
        <v>0</v>
      </c>
      <c r="N52" s="213"/>
      <c r="O52" s="213"/>
      <c r="P52" s="229"/>
      <c r="Q52" s="229"/>
      <c r="R52" s="213"/>
      <c r="S52" s="213"/>
      <c r="T52" s="213"/>
      <c r="U52" s="213"/>
      <c r="V52" s="213"/>
      <c r="W52" s="8"/>
      <c r="X52" s="9"/>
      <c r="Y52" s="9"/>
    </row>
    <row r="53" spans="1:25" ht="39.6" customHeight="1" x14ac:dyDescent="0.3">
      <c r="A53" s="210"/>
      <c r="B53" s="214" t="s">
        <v>136</v>
      </c>
      <c r="C53" s="197">
        <v>2021</v>
      </c>
      <c r="D53" s="197">
        <v>2026</v>
      </c>
      <c r="E53" s="197" t="s">
        <v>22</v>
      </c>
      <c r="F53" s="197" t="s">
        <v>9</v>
      </c>
      <c r="G53" s="123" t="s">
        <v>22</v>
      </c>
      <c r="H53" s="197" t="s">
        <v>9</v>
      </c>
      <c r="I53" s="197" t="s">
        <v>9</v>
      </c>
      <c r="J53" s="197" t="s">
        <v>9</v>
      </c>
      <c r="K53" s="249" t="s">
        <v>9</v>
      </c>
      <c r="L53" s="197" t="s">
        <v>9</v>
      </c>
      <c r="M53" s="197" t="s">
        <v>9</v>
      </c>
      <c r="N53" s="197" t="s">
        <v>9</v>
      </c>
      <c r="O53" s="197" t="s">
        <v>9</v>
      </c>
      <c r="P53" s="197" t="s">
        <v>9</v>
      </c>
      <c r="Q53" s="197" t="s">
        <v>9</v>
      </c>
      <c r="R53" s="197" t="s">
        <v>9</v>
      </c>
      <c r="S53" s="197" t="s">
        <v>9</v>
      </c>
      <c r="T53" s="197" t="s">
        <v>9</v>
      </c>
      <c r="U53" s="197" t="s">
        <v>9</v>
      </c>
      <c r="V53" s="197" t="s">
        <v>9</v>
      </c>
      <c r="W53" s="8"/>
      <c r="X53" s="9"/>
      <c r="Y53" s="9"/>
    </row>
    <row r="54" spans="1:25" ht="36" customHeight="1" x14ac:dyDescent="0.3">
      <c r="A54" s="245"/>
      <c r="B54" s="233"/>
      <c r="C54" s="200"/>
      <c r="D54" s="200"/>
      <c r="E54" s="200"/>
      <c r="F54" s="200"/>
      <c r="G54" s="123"/>
      <c r="H54" s="200"/>
      <c r="I54" s="200"/>
      <c r="J54" s="200"/>
      <c r="K54" s="258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8"/>
      <c r="X54" s="9"/>
      <c r="Y54" s="9"/>
    </row>
    <row r="55" spans="1:25" ht="9.6" customHeight="1" x14ac:dyDescent="0.3">
      <c r="A55" s="245"/>
      <c r="B55" s="233"/>
      <c r="C55" s="200"/>
      <c r="D55" s="200"/>
      <c r="E55" s="200"/>
      <c r="F55" s="200"/>
      <c r="G55" s="123"/>
      <c r="H55" s="200"/>
      <c r="I55" s="200"/>
      <c r="J55" s="200"/>
      <c r="K55" s="258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8"/>
      <c r="X55" s="9"/>
      <c r="Y55" s="9"/>
    </row>
    <row r="56" spans="1:25" ht="18" hidden="1" x14ac:dyDescent="0.3">
      <c r="A56" s="245"/>
      <c r="B56" s="233"/>
      <c r="C56" s="200"/>
      <c r="D56" s="200"/>
      <c r="E56" s="200"/>
      <c r="F56" s="200"/>
      <c r="G56" s="123"/>
      <c r="H56" s="200"/>
      <c r="I56" s="200"/>
      <c r="J56" s="200"/>
      <c r="K56" s="258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8"/>
      <c r="X56" s="9"/>
      <c r="Y56" s="9"/>
    </row>
    <row r="57" spans="1:25" ht="36" hidden="1" customHeight="1" x14ac:dyDescent="0.3">
      <c r="A57" s="245"/>
      <c r="B57" s="233"/>
      <c r="C57" s="200"/>
      <c r="D57" s="200"/>
      <c r="E57" s="200"/>
      <c r="F57" s="200"/>
      <c r="G57" s="126"/>
      <c r="H57" s="200"/>
      <c r="I57" s="200"/>
      <c r="J57" s="200"/>
      <c r="K57" s="258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8"/>
      <c r="X57" s="9"/>
      <c r="Y57" s="9"/>
    </row>
    <row r="58" spans="1:25" ht="18" hidden="1" x14ac:dyDescent="0.3">
      <c r="A58" s="211"/>
      <c r="B58" s="243"/>
      <c r="C58" s="217"/>
      <c r="D58" s="217"/>
      <c r="E58" s="217"/>
      <c r="F58" s="217"/>
      <c r="G58" s="13">
        <f>G59+G60</f>
        <v>89956373.730000004</v>
      </c>
      <c r="H58" s="217"/>
      <c r="I58" s="217"/>
      <c r="J58" s="217"/>
      <c r="K58" s="250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8"/>
      <c r="X58" s="9"/>
      <c r="Y58" s="9"/>
    </row>
    <row r="59" spans="1:25" ht="36" customHeight="1" x14ac:dyDescent="0.3">
      <c r="A59" s="210" t="s">
        <v>208</v>
      </c>
      <c r="B59" s="203" t="s">
        <v>143</v>
      </c>
      <c r="C59" s="202">
        <v>2021</v>
      </c>
      <c r="D59" s="202">
        <v>2026</v>
      </c>
      <c r="E59" s="201" t="s">
        <v>107</v>
      </c>
      <c r="F59" s="63" t="s">
        <v>10</v>
      </c>
      <c r="G59" s="13">
        <f>G60+G61</f>
        <v>56772974.810000002</v>
      </c>
      <c r="H59" s="13">
        <f>H60+H61</f>
        <v>9755315.0700000003</v>
      </c>
      <c r="I59" s="13">
        <f>I60+I61</f>
        <v>15643860.470000001</v>
      </c>
      <c r="J59" s="13">
        <f t="shared" ref="J59:M59" si="11">J60+J61</f>
        <v>15075394.510000002</v>
      </c>
      <c r="K59" s="139">
        <f t="shared" si="11"/>
        <v>7333629.7000000002</v>
      </c>
      <c r="L59" s="13">
        <f t="shared" si="11"/>
        <v>3902214.29</v>
      </c>
      <c r="M59" s="13">
        <f t="shared" si="11"/>
        <v>5062560.7699999996</v>
      </c>
      <c r="N59" s="219" t="s">
        <v>9</v>
      </c>
      <c r="O59" s="219" t="s">
        <v>9</v>
      </c>
      <c r="P59" s="219" t="s">
        <v>9</v>
      </c>
      <c r="Q59" s="219" t="s">
        <v>9</v>
      </c>
      <c r="R59" s="219" t="s">
        <v>9</v>
      </c>
      <c r="S59" s="219" t="s">
        <v>9</v>
      </c>
      <c r="T59" s="219" t="s">
        <v>9</v>
      </c>
      <c r="U59" s="219" t="s">
        <v>9</v>
      </c>
      <c r="V59" s="219" t="s">
        <v>9</v>
      </c>
      <c r="W59" s="8"/>
      <c r="X59" s="9"/>
      <c r="Y59" s="9"/>
    </row>
    <row r="60" spans="1:25" ht="36" customHeight="1" x14ac:dyDescent="0.3">
      <c r="A60" s="245"/>
      <c r="B60" s="201"/>
      <c r="C60" s="202"/>
      <c r="D60" s="202"/>
      <c r="E60" s="201"/>
      <c r="F60" s="63" t="s">
        <v>109</v>
      </c>
      <c r="G60" s="13">
        <f>SUM(H60:M60)</f>
        <v>33183398.919999998</v>
      </c>
      <c r="H60" s="13">
        <f>H63+H67+H71+H74+H77+H80+H83+H88+H93</f>
        <v>6743533.6899999995</v>
      </c>
      <c r="I60" s="13">
        <f t="shared" ref="I60:J60" si="12">I63+I67+I71+I74+I77+I80+I83+I86+I89+I92</f>
        <v>8413721.5500000007</v>
      </c>
      <c r="J60" s="13">
        <f t="shared" si="12"/>
        <v>6097526.1900000004</v>
      </c>
      <c r="K60" s="170">
        <f t="shared" ref="K60:M61" si="13">K63+K67+K71+K74+K77+K80+K83+K86+K89+K92+K95</f>
        <v>6103628.8799999999</v>
      </c>
      <c r="L60" s="13">
        <f t="shared" si="13"/>
        <v>2890455.59</v>
      </c>
      <c r="M60" s="13">
        <f t="shared" si="13"/>
        <v>2934533.02</v>
      </c>
      <c r="N60" s="219"/>
      <c r="O60" s="219"/>
      <c r="P60" s="219"/>
      <c r="Q60" s="219"/>
      <c r="R60" s="219"/>
      <c r="S60" s="219"/>
      <c r="T60" s="219"/>
      <c r="U60" s="219"/>
      <c r="V60" s="219"/>
      <c r="W60" s="8"/>
      <c r="X60" s="9"/>
      <c r="Y60" s="9"/>
    </row>
    <row r="61" spans="1:25" ht="73.2" customHeight="1" x14ac:dyDescent="0.3">
      <c r="A61" s="245"/>
      <c r="B61" s="201"/>
      <c r="C61" s="202"/>
      <c r="D61" s="202"/>
      <c r="E61" s="201"/>
      <c r="F61" s="63" t="s">
        <v>110</v>
      </c>
      <c r="G61" s="13">
        <f>SUM(H61:M61)</f>
        <v>23589575.890000001</v>
      </c>
      <c r="H61" s="13">
        <f>H64+H68+H72+H75+H78+H81+H84+H87+H90+H93</f>
        <v>3011781.38</v>
      </c>
      <c r="I61" s="13">
        <f>I64+I68+I72+I75+I78+I81+I84+I87+I90+I93</f>
        <v>7230138.9199999999</v>
      </c>
      <c r="J61" s="13">
        <f>J64+J68+J72+J75+J78+J81+J84+J87+J90+J93</f>
        <v>8977868.3200000003</v>
      </c>
      <c r="K61" s="170">
        <f t="shared" si="13"/>
        <v>1230000.82</v>
      </c>
      <c r="L61" s="13">
        <f t="shared" si="13"/>
        <v>1011758.7</v>
      </c>
      <c r="M61" s="13">
        <f t="shared" si="13"/>
        <v>2128027.75</v>
      </c>
      <c r="N61" s="219"/>
      <c r="O61" s="219"/>
      <c r="P61" s="219"/>
      <c r="Q61" s="219"/>
      <c r="R61" s="219"/>
      <c r="S61" s="219"/>
      <c r="T61" s="219"/>
      <c r="U61" s="219"/>
      <c r="V61" s="219"/>
      <c r="W61" s="8"/>
      <c r="X61" s="9"/>
      <c r="Y61" s="9"/>
    </row>
    <row r="62" spans="1:25" ht="36" customHeight="1" x14ac:dyDescent="0.3">
      <c r="A62" s="210" t="s">
        <v>211</v>
      </c>
      <c r="B62" s="214" t="s">
        <v>144</v>
      </c>
      <c r="C62" s="197">
        <v>2021</v>
      </c>
      <c r="D62" s="197">
        <v>2026</v>
      </c>
      <c r="E62" s="201" t="s">
        <v>107</v>
      </c>
      <c r="F62" s="63" t="s">
        <v>10</v>
      </c>
      <c r="G62" s="13">
        <f>G63+G64</f>
        <v>122339.14</v>
      </c>
      <c r="H62" s="13">
        <f>H63+H64</f>
        <v>645.21</v>
      </c>
      <c r="I62" s="13">
        <f t="shared" ref="I62:M62" si="14">I63+I64</f>
        <v>37283.86</v>
      </c>
      <c r="J62" s="13">
        <f t="shared" si="14"/>
        <v>72.319999999999993</v>
      </c>
      <c r="K62" s="170">
        <f t="shared" si="14"/>
        <v>352.82</v>
      </c>
      <c r="L62" s="13">
        <f t="shared" si="14"/>
        <v>469.18</v>
      </c>
      <c r="M62" s="13">
        <f t="shared" si="14"/>
        <v>83515.75</v>
      </c>
      <c r="N62" s="212" t="s">
        <v>57</v>
      </c>
      <c r="O62" s="212" t="s">
        <v>28</v>
      </c>
      <c r="P62" s="228" t="s">
        <v>56</v>
      </c>
      <c r="Q62" s="228" t="s">
        <v>58</v>
      </c>
      <c r="R62" s="212" t="s">
        <v>58</v>
      </c>
      <c r="S62" s="212">
        <v>100</v>
      </c>
      <c r="T62" s="212" t="s">
        <v>58</v>
      </c>
      <c r="U62" s="212" t="s">
        <v>58</v>
      </c>
      <c r="V62" s="212" t="s">
        <v>58</v>
      </c>
      <c r="W62" s="8"/>
      <c r="X62" s="9"/>
      <c r="Y62" s="9"/>
    </row>
    <row r="63" spans="1:25" ht="28.8" customHeight="1" x14ac:dyDescent="0.3">
      <c r="A63" s="245"/>
      <c r="B63" s="215"/>
      <c r="C63" s="200"/>
      <c r="D63" s="200"/>
      <c r="E63" s="201"/>
      <c r="F63" s="63" t="s">
        <v>109</v>
      </c>
      <c r="G63" s="13">
        <f>SUM(H63:M63)</f>
        <v>0</v>
      </c>
      <c r="H63" s="13">
        <v>0</v>
      </c>
      <c r="I63" s="29">
        <v>0</v>
      </c>
      <c r="J63" s="29">
        <v>0</v>
      </c>
      <c r="K63" s="176">
        <v>0</v>
      </c>
      <c r="L63" s="29">
        <v>0</v>
      </c>
      <c r="M63" s="29">
        <v>0</v>
      </c>
      <c r="N63" s="213"/>
      <c r="O63" s="213"/>
      <c r="P63" s="229"/>
      <c r="Q63" s="229"/>
      <c r="R63" s="213"/>
      <c r="S63" s="213"/>
      <c r="T63" s="213"/>
      <c r="U63" s="213"/>
      <c r="V63" s="213"/>
      <c r="W63" s="8"/>
      <c r="X63" s="9"/>
      <c r="Y63" s="9"/>
    </row>
    <row r="64" spans="1:25" ht="31.2" customHeight="1" x14ac:dyDescent="0.3">
      <c r="A64" s="245"/>
      <c r="B64" s="215"/>
      <c r="C64" s="200"/>
      <c r="D64" s="200"/>
      <c r="E64" s="201"/>
      <c r="F64" s="63" t="s">
        <v>110</v>
      </c>
      <c r="G64" s="13">
        <f>SUM(H64:M64)</f>
        <v>122339.14</v>
      </c>
      <c r="H64" s="13">
        <v>645.21</v>
      </c>
      <c r="I64" s="13">
        <v>37283.86</v>
      </c>
      <c r="J64" s="13">
        <v>72.319999999999993</v>
      </c>
      <c r="K64" s="170">
        <v>352.82</v>
      </c>
      <c r="L64" s="13">
        <v>469.18</v>
      </c>
      <c r="M64" s="13">
        <v>83515.75</v>
      </c>
      <c r="N64" s="213"/>
      <c r="O64" s="213"/>
      <c r="P64" s="229"/>
      <c r="Q64" s="229"/>
      <c r="R64" s="213"/>
      <c r="S64" s="213"/>
      <c r="T64" s="213"/>
      <c r="U64" s="213"/>
      <c r="V64" s="213"/>
      <c r="W64" s="8"/>
      <c r="X64" s="9"/>
      <c r="Y64" s="9"/>
    </row>
    <row r="65" spans="1:25" ht="18" x14ac:dyDescent="0.3">
      <c r="A65" s="245"/>
      <c r="B65" s="215"/>
      <c r="C65" s="200"/>
      <c r="D65" s="200"/>
      <c r="E65" s="201"/>
      <c r="F65" s="63"/>
      <c r="G65" s="13"/>
      <c r="H65" s="13"/>
      <c r="I65" s="13"/>
      <c r="J65" s="13"/>
      <c r="K65" s="170"/>
      <c r="L65" s="13"/>
      <c r="M65" s="13"/>
      <c r="N65" s="213"/>
      <c r="O65" s="213"/>
      <c r="P65" s="229"/>
      <c r="Q65" s="229"/>
      <c r="R65" s="213"/>
      <c r="S65" s="213"/>
      <c r="T65" s="213"/>
      <c r="U65" s="213"/>
      <c r="V65" s="213"/>
      <c r="W65" s="8"/>
      <c r="X65" s="9"/>
      <c r="Y65" s="9"/>
    </row>
    <row r="66" spans="1:25" ht="36" customHeight="1" x14ac:dyDescent="0.3">
      <c r="A66" s="66" t="s">
        <v>212</v>
      </c>
      <c r="B66" s="214" t="s">
        <v>145</v>
      </c>
      <c r="C66" s="197">
        <v>2021</v>
      </c>
      <c r="D66" s="197">
        <v>2026</v>
      </c>
      <c r="E66" s="201" t="s">
        <v>107</v>
      </c>
      <c r="F66" s="63" t="s">
        <v>10</v>
      </c>
      <c r="G66" s="13">
        <f>G67+G68</f>
        <v>128100</v>
      </c>
      <c r="H66" s="13">
        <f>H67</f>
        <v>128100</v>
      </c>
      <c r="I66" s="13">
        <f t="shared" ref="I66:M66" si="15">I67</f>
        <v>0</v>
      </c>
      <c r="J66" s="13">
        <f t="shared" si="15"/>
        <v>0</v>
      </c>
      <c r="K66" s="170">
        <f t="shared" si="15"/>
        <v>0</v>
      </c>
      <c r="L66" s="13">
        <f t="shared" si="15"/>
        <v>0</v>
      </c>
      <c r="M66" s="13">
        <f t="shared" si="15"/>
        <v>0</v>
      </c>
      <c r="N66" s="212" t="s">
        <v>40</v>
      </c>
      <c r="O66" s="212" t="s">
        <v>38</v>
      </c>
      <c r="P66" s="222" t="s">
        <v>113</v>
      </c>
      <c r="Q66" s="222" t="s">
        <v>114</v>
      </c>
      <c r="R66" s="222" t="s">
        <v>115</v>
      </c>
      <c r="S66" s="222" t="s">
        <v>116</v>
      </c>
      <c r="T66" s="222" t="s">
        <v>114</v>
      </c>
      <c r="U66" s="222" t="s">
        <v>114</v>
      </c>
      <c r="V66" s="197">
        <v>16</v>
      </c>
      <c r="W66" s="8"/>
      <c r="X66" s="9"/>
      <c r="Y66" s="9"/>
    </row>
    <row r="67" spans="1:25" ht="18" x14ac:dyDescent="0.3">
      <c r="A67" s="73"/>
      <c r="B67" s="215"/>
      <c r="C67" s="200"/>
      <c r="D67" s="200"/>
      <c r="E67" s="201"/>
      <c r="F67" s="63" t="s">
        <v>109</v>
      </c>
      <c r="G67" s="13">
        <f>H67+I67+J67+K67+L67+M67</f>
        <v>128100</v>
      </c>
      <c r="H67" s="13">
        <v>128100</v>
      </c>
      <c r="I67" s="29">
        <v>0</v>
      </c>
      <c r="J67" s="29">
        <v>0</v>
      </c>
      <c r="K67" s="176">
        <v>0</v>
      </c>
      <c r="L67" s="29">
        <v>0</v>
      </c>
      <c r="M67" s="29">
        <v>0</v>
      </c>
      <c r="N67" s="213"/>
      <c r="O67" s="213"/>
      <c r="P67" s="223"/>
      <c r="Q67" s="223"/>
      <c r="R67" s="223"/>
      <c r="S67" s="223"/>
      <c r="T67" s="223"/>
      <c r="U67" s="223"/>
      <c r="V67" s="198"/>
      <c r="W67" s="8"/>
      <c r="X67" s="9"/>
      <c r="Y67" s="9"/>
    </row>
    <row r="68" spans="1:25" ht="32.4" customHeight="1" x14ac:dyDescent="0.3">
      <c r="A68" s="73"/>
      <c r="B68" s="215"/>
      <c r="C68" s="200"/>
      <c r="D68" s="200"/>
      <c r="E68" s="201"/>
      <c r="F68" s="63" t="s">
        <v>110</v>
      </c>
      <c r="G68" s="13">
        <v>0</v>
      </c>
      <c r="H68" s="13">
        <v>0</v>
      </c>
      <c r="I68" s="13">
        <v>0</v>
      </c>
      <c r="J68" s="13">
        <v>0</v>
      </c>
      <c r="K68" s="170">
        <v>0</v>
      </c>
      <c r="L68" s="13">
        <v>0</v>
      </c>
      <c r="M68" s="13">
        <v>0</v>
      </c>
      <c r="N68" s="213"/>
      <c r="O68" s="213"/>
      <c r="P68" s="223"/>
      <c r="Q68" s="223"/>
      <c r="R68" s="223"/>
      <c r="S68" s="223"/>
      <c r="T68" s="223"/>
      <c r="U68" s="223"/>
      <c r="V68" s="198"/>
      <c r="W68" s="8"/>
      <c r="X68" s="9"/>
      <c r="Y68" s="9"/>
    </row>
    <row r="69" spans="1:25" ht="45.6" customHeight="1" x14ac:dyDescent="0.3">
      <c r="A69" s="73"/>
      <c r="B69" s="215"/>
      <c r="C69" s="200"/>
      <c r="D69" s="200"/>
      <c r="E69" s="201"/>
      <c r="F69" s="63"/>
      <c r="G69" s="13"/>
      <c r="H69" s="13"/>
      <c r="I69" s="13"/>
      <c r="J69" s="13"/>
      <c r="K69" s="170"/>
      <c r="L69" s="13"/>
      <c r="M69" s="13"/>
      <c r="N69" s="213"/>
      <c r="O69" s="213"/>
      <c r="P69" s="223"/>
      <c r="Q69" s="223"/>
      <c r="R69" s="223"/>
      <c r="S69" s="223"/>
      <c r="T69" s="223"/>
      <c r="U69" s="223"/>
      <c r="V69" s="199"/>
      <c r="W69" s="8"/>
      <c r="X69" s="9"/>
      <c r="Y69" s="9"/>
    </row>
    <row r="70" spans="1:25" ht="39.6" customHeight="1" x14ac:dyDescent="0.3">
      <c r="A70" s="210" t="s">
        <v>213</v>
      </c>
      <c r="B70" s="290" t="s">
        <v>146</v>
      </c>
      <c r="C70" s="197">
        <v>2021</v>
      </c>
      <c r="D70" s="197">
        <v>2026</v>
      </c>
      <c r="E70" s="201" t="s">
        <v>107</v>
      </c>
      <c r="F70" s="63" t="s">
        <v>10</v>
      </c>
      <c r="G70" s="13">
        <f>G71+G72</f>
        <v>23916554.129999999</v>
      </c>
      <c r="H70" s="13">
        <f>H71+H72</f>
        <v>7063840.5099999998</v>
      </c>
      <c r="I70" s="13">
        <f t="shared" ref="I70:M70" si="16">I71+I72</f>
        <v>6077751.7000000002</v>
      </c>
      <c r="J70" s="13">
        <f t="shared" si="16"/>
        <v>4207078.95</v>
      </c>
      <c r="K70" s="170">
        <f t="shared" si="16"/>
        <v>4283384.04</v>
      </c>
      <c r="L70" s="13">
        <f t="shared" si="16"/>
        <v>1120210.75</v>
      </c>
      <c r="M70" s="13">
        <f t="shared" si="16"/>
        <v>1164288.18</v>
      </c>
      <c r="N70" s="212" t="s">
        <v>41</v>
      </c>
      <c r="O70" s="212" t="s">
        <v>112</v>
      </c>
      <c r="P70" s="228" t="s">
        <v>56</v>
      </c>
      <c r="Q70" s="228">
        <v>100</v>
      </c>
      <c r="R70" s="212">
        <v>100</v>
      </c>
      <c r="S70" s="212">
        <v>100</v>
      </c>
      <c r="T70" s="212">
        <v>100</v>
      </c>
      <c r="U70" s="212">
        <v>100</v>
      </c>
      <c r="V70" s="197">
        <v>90</v>
      </c>
      <c r="W70" s="8"/>
      <c r="X70" s="9"/>
      <c r="Y70" s="9"/>
    </row>
    <row r="71" spans="1:25" ht="28.8" customHeight="1" x14ac:dyDescent="0.3">
      <c r="A71" s="253"/>
      <c r="B71" s="291"/>
      <c r="C71" s="200"/>
      <c r="D71" s="200"/>
      <c r="E71" s="201"/>
      <c r="F71" s="63" t="s">
        <v>109</v>
      </c>
      <c r="G71" s="13">
        <f>SUM(H71:M71)</f>
        <v>21547223.129999999</v>
      </c>
      <c r="H71" s="13">
        <v>4694509.51</v>
      </c>
      <c r="I71" s="13">
        <v>6077751.7000000002</v>
      </c>
      <c r="J71" s="13">
        <v>4207078.95</v>
      </c>
      <c r="K71" s="170">
        <v>4283384.04</v>
      </c>
      <c r="L71" s="13">
        <v>1120210.75</v>
      </c>
      <c r="M71" s="13">
        <v>1164288.18</v>
      </c>
      <c r="N71" s="213"/>
      <c r="O71" s="213"/>
      <c r="P71" s="229"/>
      <c r="Q71" s="229"/>
      <c r="R71" s="213"/>
      <c r="S71" s="213"/>
      <c r="T71" s="213"/>
      <c r="U71" s="213"/>
      <c r="V71" s="198"/>
      <c r="W71" s="8"/>
      <c r="X71" s="9"/>
      <c r="Y71" s="9"/>
    </row>
    <row r="72" spans="1:25" ht="50.4" customHeight="1" x14ac:dyDescent="0.3">
      <c r="A72" s="253"/>
      <c r="B72" s="291"/>
      <c r="C72" s="200"/>
      <c r="D72" s="200"/>
      <c r="E72" s="201"/>
      <c r="F72" s="63" t="s">
        <v>110</v>
      </c>
      <c r="G72" s="13">
        <f>SUM(H72:M72)</f>
        <v>2369331</v>
      </c>
      <c r="H72" s="13">
        <v>2369331</v>
      </c>
      <c r="I72" s="13">
        <v>0</v>
      </c>
      <c r="J72" s="13">
        <v>0</v>
      </c>
      <c r="K72" s="170">
        <v>0</v>
      </c>
      <c r="L72" s="13">
        <v>0</v>
      </c>
      <c r="M72" s="13">
        <v>0</v>
      </c>
      <c r="N72" s="213"/>
      <c r="O72" s="213"/>
      <c r="P72" s="229"/>
      <c r="Q72" s="229"/>
      <c r="R72" s="213"/>
      <c r="S72" s="213"/>
      <c r="T72" s="213"/>
      <c r="U72" s="213"/>
      <c r="V72" s="198"/>
      <c r="W72" s="8"/>
      <c r="X72" s="9"/>
      <c r="Y72" s="9"/>
    </row>
    <row r="73" spans="1:25" ht="46.8" customHeight="1" x14ac:dyDescent="0.3">
      <c r="A73" s="210" t="s">
        <v>214</v>
      </c>
      <c r="B73" s="214" t="s">
        <v>147</v>
      </c>
      <c r="C73" s="197">
        <v>2021</v>
      </c>
      <c r="D73" s="197">
        <v>2026</v>
      </c>
      <c r="E73" s="201" t="s">
        <v>107</v>
      </c>
      <c r="F73" s="63" t="s">
        <v>10</v>
      </c>
      <c r="G73" s="142">
        <f>G74+G75</f>
        <v>1791506.6</v>
      </c>
      <c r="H73" s="13">
        <f>H74+H75</f>
        <v>224468.17</v>
      </c>
      <c r="I73" s="13">
        <f t="shared" ref="I73:M73" si="17">I74+I75</f>
        <v>230960.43</v>
      </c>
      <c r="J73" s="13">
        <f t="shared" si="17"/>
        <v>259379</v>
      </c>
      <c r="K73" s="170">
        <f t="shared" si="17"/>
        <v>370680</v>
      </c>
      <c r="L73" s="13">
        <f t="shared" si="17"/>
        <v>352705</v>
      </c>
      <c r="M73" s="13">
        <f t="shared" si="17"/>
        <v>353314</v>
      </c>
      <c r="N73" s="212" t="s">
        <v>42</v>
      </c>
      <c r="O73" s="212" t="s">
        <v>38</v>
      </c>
      <c r="P73" s="222">
        <v>270</v>
      </c>
      <c r="Q73" s="222">
        <v>45</v>
      </c>
      <c r="R73" s="212">
        <v>45</v>
      </c>
      <c r="S73" s="212">
        <v>45</v>
      </c>
      <c r="T73" s="212">
        <v>45</v>
      </c>
      <c r="U73" s="212">
        <v>45</v>
      </c>
      <c r="V73" s="212">
        <v>45</v>
      </c>
      <c r="W73" s="8"/>
      <c r="X73" s="9"/>
      <c r="Y73" s="9"/>
    </row>
    <row r="74" spans="1:25" ht="38.4" customHeight="1" x14ac:dyDescent="0.3">
      <c r="A74" s="245"/>
      <c r="B74" s="215"/>
      <c r="C74" s="200"/>
      <c r="D74" s="200"/>
      <c r="E74" s="201"/>
      <c r="F74" s="63" t="s">
        <v>109</v>
      </c>
      <c r="G74" s="13">
        <f>SUM(H74:M74)</f>
        <v>0</v>
      </c>
      <c r="H74" s="13">
        <v>0</v>
      </c>
      <c r="I74" s="29">
        <v>0</v>
      </c>
      <c r="J74" s="29">
        <v>0</v>
      </c>
      <c r="K74" s="173">
        <v>0</v>
      </c>
      <c r="L74" s="27">
        <v>0</v>
      </c>
      <c r="M74" s="27">
        <v>0</v>
      </c>
      <c r="N74" s="213"/>
      <c r="O74" s="213"/>
      <c r="P74" s="223"/>
      <c r="Q74" s="223"/>
      <c r="R74" s="213"/>
      <c r="S74" s="213"/>
      <c r="T74" s="213"/>
      <c r="U74" s="213"/>
      <c r="V74" s="213"/>
      <c r="W74" s="8"/>
      <c r="X74" s="9"/>
      <c r="Y74" s="9"/>
    </row>
    <row r="75" spans="1:25" ht="121.2" customHeight="1" x14ac:dyDescent="0.3">
      <c r="A75" s="211"/>
      <c r="B75" s="215"/>
      <c r="C75" s="200"/>
      <c r="D75" s="200"/>
      <c r="E75" s="201"/>
      <c r="F75" s="63" t="s">
        <v>110</v>
      </c>
      <c r="G75" s="13">
        <f>SUM(H75:M75)</f>
        <v>1791506.6</v>
      </c>
      <c r="H75" s="13">
        <v>224468.17</v>
      </c>
      <c r="I75" s="13">
        <v>230960.43</v>
      </c>
      <c r="J75" s="13">
        <v>259379</v>
      </c>
      <c r="K75" s="170">
        <v>370680</v>
      </c>
      <c r="L75" s="13">
        <v>352705</v>
      </c>
      <c r="M75" s="13">
        <v>353314</v>
      </c>
      <c r="N75" s="213"/>
      <c r="O75" s="213"/>
      <c r="P75" s="223"/>
      <c r="Q75" s="223"/>
      <c r="R75" s="213"/>
      <c r="S75" s="213"/>
      <c r="T75" s="213"/>
      <c r="U75" s="213"/>
      <c r="V75" s="213"/>
      <c r="W75" s="8"/>
      <c r="X75" s="9"/>
      <c r="Y75" s="9"/>
    </row>
    <row r="76" spans="1:25" ht="36" customHeight="1" x14ac:dyDescent="0.3">
      <c r="A76" s="210" t="s">
        <v>215</v>
      </c>
      <c r="B76" s="214" t="s">
        <v>148</v>
      </c>
      <c r="C76" s="197">
        <v>2021</v>
      </c>
      <c r="D76" s="197">
        <v>2026</v>
      </c>
      <c r="E76" s="201" t="s">
        <v>107</v>
      </c>
      <c r="F76" s="63" t="s">
        <v>10</v>
      </c>
      <c r="G76" s="13">
        <f>G77+G78</f>
        <v>10048195.07</v>
      </c>
      <c r="H76" s="13">
        <f>H77</f>
        <v>1378141.44</v>
      </c>
      <c r="I76" s="13">
        <f t="shared" ref="I76:M76" si="18">I77</f>
        <v>1583967.87</v>
      </c>
      <c r="J76" s="13">
        <f t="shared" si="18"/>
        <v>1725351.24</v>
      </c>
      <c r="K76" s="170">
        <f t="shared" si="18"/>
        <v>1820244.84</v>
      </c>
      <c r="L76" s="13">
        <f t="shared" si="18"/>
        <v>1770244.84</v>
      </c>
      <c r="M76" s="13">
        <f t="shared" si="18"/>
        <v>1770244.84</v>
      </c>
      <c r="N76" s="212" t="s">
        <v>39</v>
      </c>
      <c r="O76" s="212" t="s">
        <v>38</v>
      </c>
      <c r="P76" s="222">
        <v>120</v>
      </c>
      <c r="Q76" s="222">
        <v>20</v>
      </c>
      <c r="R76" s="212">
        <v>20</v>
      </c>
      <c r="S76" s="212">
        <v>20</v>
      </c>
      <c r="T76" s="212">
        <v>20</v>
      </c>
      <c r="U76" s="212">
        <v>20</v>
      </c>
      <c r="V76" s="212">
        <v>20</v>
      </c>
      <c r="W76" s="8"/>
      <c r="X76" s="9"/>
      <c r="Y76" s="9"/>
    </row>
    <row r="77" spans="1:25" ht="18" x14ac:dyDescent="0.3">
      <c r="A77" s="245"/>
      <c r="B77" s="215"/>
      <c r="C77" s="200"/>
      <c r="D77" s="200"/>
      <c r="E77" s="201"/>
      <c r="F77" s="63" t="s">
        <v>109</v>
      </c>
      <c r="G77" s="13">
        <f>H77+I77+J77+K77+L77+M77</f>
        <v>10048195.07</v>
      </c>
      <c r="H77" s="13">
        <v>1378141.44</v>
      </c>
      <c r="I77" s="13">
        <v>1583967.87</v>
      </c>
      <c r="J77" s="13">
        <v>1725351.24</v>
      </c>
      <c r="K77" s="170">
        <v>1820244.84</v>
      </c>
      <c r="L77" s="13">
        <v>1770244.84</v>
      </c>
      <c r="M77" s="13">
        <v>1770244.84</v>
      </c>
      <c r="N77" s="213"/>
      <c r="O77" s="213"/>
      <c r="P77" s="223"/>
      <c r="Q77" s="223"/>
      <c r="R77" s="213"/>
      <c r="S77" s="213"/>
      <c r="T77" s="213"/>
      <c r="U77" s="213"/>
      <c r="V77" s="213"/>
      <c r="W77" s="8"/>
      <c r="X77" s="9"/>
      <c r="Y77" s="9"/>
    </row>
    <row r="78" spans="1:25" ht="30" customHeight="1" x14ac:dyDescent="0.3">
      <c r="A78" s="245"/>
      <c r="B78" s="215"/>
      <c r="C78" s="200"/>
      <c r="D78" s="200"/>
      <c r="E78" s="201"/>
      <c r="F78" s="63" t="s">
        <v>110</v>
      </c>
      <c r="G78" s="13">
        <v>0</v>
      </c>
      <c r="H78" s="13"/>
      <c r="I78" s="13"/>
      <c r="J78" s="13"/>
      <c r="K78" s="170"/>
      <c r="L78" s="13"/>
      <c r="M78" s="13"/>
      <c r="N78" s="213"/>
      <c r="O78" s="213"/>
      <c r="P78" s="223"/>
      <c r="Q78" s="223"/>
      <c r="R78" s="213"/>
      <c r="S78" s="213"/>
      <c r="T78" s="213"/>
      <c r="U78" s="213"/>
      <c r="V78" s="213"/>
      <c r="W78" s="8"/>
      <c r="X78" s="9"/>
      <c r="Y78" s="9"/>
    </row>
    <row r="79" spans="1:25" ht="36" customHeight="1" x14ac:dyDescent="0.3">
      <c r="A79" s="210" t="s">
        <v>216</v>
      </c>
      <c r="B79" s="214" t="s">
        <v>149</v>
      </c>
      <c r="C79" s="197">
        <v>2021</v>
      </c>
      <c r="D79" s="197">
        <v>2026</v>
      </c>
      <c r="E79" s="201" t="s">
        <v>107</v>
      </c>
      <c r="F79" s="63" t="s">
        <v>10</v>
      </c>
      <c r="G79" s="13">
        <f>G80</f>
        <v>1162784.72</v>
      </c>
      <c r="H79" s="13">
        <f>H80</f>
        <v>542782.74</v>
      </c>
      <c r="I79" s="13">
        <f t="shared" ref="I79:M79" si="19">I80</f>
        <v>620001.98</v>
      </c>
      <c r="J79" s="13">
        <f t="shared" si="19"/>
        <v>0</v>
      </c>
      <c r="K79" s="170">
        <f t="shared" si="19"/>
        <v>0</v>
      </c>
      <c r="L79" s="13">
        <f t="shared" si="19"/>
        <v>0</v>
      </c>
      <c r="M79" s="13">
        <f t="shared" si="19"/>
        <v>0</v>
      </c>
      <c r="N79" s="212" t="s">
        <v>37</v>
      </c>
      <c r="O79" s="212" t="s">
        <v>38</v>
      </c>
      <c r="P79" s="220">
        <v>7</v>
      </c>
      <c r="Q79" s="220">
        <v>1</v>
      </c>
      <c r="R79" s="220">
        <v>0</v>
      </c>
      <c r="S79" s="220">
        <v>0</v>
      </c>
      <c r="T79" s="220">
        <v>2</v>
      </c>
      <c r="U79" s="220">
        <v>2</v>
      </c>
      <c r="V79" s="220">
        <v>2</v>
      </c>
      <c r="W79" s="8"/>
      <c r="X79" s="9"/>
      <c r="Y79" s="9"/>
    </row>
    <row r="80" spans="1:25" ht="49.2" customHeight="1" x14ac:dyDescent="0.3">
      <c r="A80" s="245"/>
      <c r="B80" s="215"/>
      <c r="C80" s="200"/>
      <c r="D80" s="200"/>
      <c r="E80" s="201"/>
      <c r="F80" s="63" t="s">
        <v>109</v>
      </c>
      <c r="G80" s="13">
        <f>H80+I80+J80+K80+L80+M80</f>
        <v>1162784.72</v>
      </c>
      <c r="H80" s="13">
        <v>542782.74</v>
      </c>
      <c r="I80" s="27">
        <v>620001.98</v>
      </c>
      <c r="J80" s="27">
        <v>0</v>
      </c>
      <c r="K80" s="176">
        <v>0</v>
      </c>
      <c r="L80" s="13">
        <v>0</v>
      </c>
      <c r="M80" s="13">
        <v>0</v>
      </c>
      <c r="N80" s="213"/>
      <c r="O80" s="213"/>
      <c r="P80" s="221"/>
      <c r="Q80" s="221"/>
      <c r="R80" s="221"/>
      <c r="S80" s="221"/>
      <c r="T80" s="221"/>
      <c r="U80" s="221"/>
      <c r="V80" s="221"/>
      <c r="W80" s="8"/>
      <c r="X80" s="9"/>
      <c r="Y80" s="9"/>
    </row>
    <row r="81" spans="1:25" ht="37.200000000000003" customHeight="1" x14ac:dyDescent="0.3">
      <c r="A81" s="211"/>
      <c r="B81" s="215"/>
      <c r="C81" s="200"/>
      <c r="D81" s="200"/>
      <c r="E81" s="201"/>
      <c r="F81" s="63" t="s">
        <v>110</v>
      </c>
      <c r="H81" s="13"/>
      <c r="I81" s="13"/>
      <c r="J81" s="13"/>
      <c r="K81" s="170"/>
      <c r="L81" s="13"/>
      <c r="M81" s="13"/>
      <c r="N81" s="213"/>
      <c r="O81" s="213"/>
      <c r="P81" s="221"/>
      <c r="Q81" s="221"/>
      <c r="R81" s="221"/>
      <c r="S81" s="221"/>
      <c r="T81" s="221"/>
      <c r="U81" s="221"/>
      <c r="V81" s="221"/>
      <c r="W81" s="8"/>
      <c r="X81" s="9"/>
      <c r="Y81" s="9"/>
    </row>
    <row r="82" spans="1:25" ht="36" customHeight="1" x14ac:dyDescent="0.3">
      <c r="A82" s="210" t="s">
        <v>217</v>
      </c>
      <c r="B82" s="231" t="s">
        <v>166</v>
      </c>
      <c r="C82" s="197">
        <v>2021</v>
      </c>
      <c r="D82" s="197">
        <v>2026</v>
      </c>
      <c r="E82" s="231" t="s">
        <v>107</v>
      </c>
      <c r="F82" s="63" t="s">
        <v>10</v>
      </c>
      <c r="G82" s="13">
        <f>SUM(H82:M82)</f>
        <v>3518468</v>
      </c>
      <c r="H82" s="13">
        <f>H83+H84</f>
        <v>417337</v>
      </c>
      <c r="I82" s="13">
        <f t="shared" ref="I82:M82" si="20">I83+I84</f>
        <v>487750</v>
      </c>
      <c r="J82" s="13">
        <f t="shared" si="20"/>
        <v>628713</v>
      </c>
      <c r="K82" s="170">
        <f t="shared" si="20"/>
        <v>685376</v>
      </c>
      <c r="L82" s="13">
        <f t="shared" si="20"/>
        <v>649646</v>
      </c>
      <c r="M82" s="13">
        <f t="shared" si="20"/>
        <v>649646</v>
      </c>
      <c r="N82" s="212" t="s">
        <v>117</v>
      </c>
      <c r="O82" s="212" t="s">
        <v>28</v>
      </c>
      <c r="P82" s="228" t="s">
        <v>56</v>
      </c>
      <c r="Q82" s="228">
        <v>100</v>
      </c>
      <c r="R82" s="212">
        <v>100</v>
      </c>
      <c r="S82" s="212">
        <v>100</v>
      </c>
      <c r="T82" s="212">
        <v>100</v>
      </c>
      <c r="U82" s="212">
        <v>100</v>
      </c>
      <c r="V82" s="212">
        <v>100</v>
      </c>
      <c r="W82" s="8"/>
      <c r="X82" s="9"/>
      <c r="Y82" s="9"/>
    </row>
    <row r="83" spans="1:25" ht="54" customHeight="1" x14ac:dyDescent="0.3">
      <c r="A83" s="245"/>
      <c r="B83" s="215"/>
      <c r="C83" s="200"/>
      <c r="D83" s="200"/>
      <c r="E83" s="215"/>
      <c r="F83" s="63" t="s">
        <v>109</v>
      </c>
      <c r="G83" s="13">
        <f>H83+I83+J83+K83+L83+M83</f>
        <v>0</v>
      </c>
      <c r="H83" s="13">
        <v>0</v>
      </c>
      <c r="I83" s="29">
        <v>0</v>
      </c>
      <c r="J83" s="29">
        <v>0</v>
      </c>
      <c r="K83" s="176">
        <v>0</v>
      </c>
      <c r="L83" s="27">
        <v>0</v>
      </c>
      <c r="M83" s="27">
        <v>0</v>
      </c>
      <c r="N83" s="213"/>
      <c r="O83" s="213"/>
      <c r="P83" s="229"/>
      <c r="Q83" s="229"/>
      <c r="R83" s="213"/>
      <c r="S83" s="213"/>
      <c r="T83" s="213"/>
      <c r="U83" s="213"/>
      <c r="V83" s="213"/>
      <c r="W83" s="8"/>
      <c r="X83" s="9"/>
      <c r="Y83" s="9"/>
    </row>
    <row r="84" spans="1:25" ht="85.5" customHeight="1" x14ac:dyDescent="0.3">
      <c r="A84" s="211"/>
      <c r="B84" s="215"/>
      <c r="C84" s="200"/>
      <c r="D84" s="200"/>
      <c r="E84" s="215"/>
      <c r="F84" s="63" t="s">
        <v>110</v>
      </c>
      <c r="G84" s="13">
        <f>SUM(H84:M84)</f>
        <v>3518468</v>
      </c>
      <c r="H84" s="13">
        <v>417337</v>
      </c>
      <c r="I84" s="13">
        <v>487750</v>
      </c>
      <c r="J84" s="13">
        <v>628713</v>
      </c>
      <c r="K84" s="170">
        <v>685376</v>
      </c>
      <c r="L84" s="13">
        <v>649646</v>
      </c>
      <c r="M84" s="13">
        <v>649646</v>
      </c>
      <c r="N84" s="213"/>
      <c r="O84" s="213"/>
      <c r="P84" s="229"/>
      <c r="Q84" s="229"/>
      <c r="R84" s="213"/>
      <c r="S84" s="213"/>
      <c r="T84" s="213"/>
      <c r="U84" s="213"/>
      <c r="V84" s="213"/>
      <c r="W84" s="8"/>
      <c r="X84" s="9"/>
      <c r="Y84" s="9"/>
    </row>
    <row r="85" spans="1:25" ht="15.75" customHeight="1" x14ac:dyDescent="0.3">
      <c r="A85" s="210" t="s">
        <v>218</v>
      </c>
      <c r="B85" s="214" t="s">
        <v>150</v>
      </c>
      <c r="C85" s="197">
        <v>2021</v>
      </c>
      <c r="D85" s="197">
        <v>2026</v>
      </c>
      <c r="E85" s="231" t="s">
        <v>107</v>
      </c>
      <c r="F85" s="63" t="s">
        <v>10</v>
      </c>
      <c r="G85" s="13">
        <f t="shared" ref="G85:G86" si="21">SUM(H86:M86)</f>
        <v>0</v>
      </c>
      <c r="H85" s="13">
        <f t="shared" ref="H85:M85" si="22">H86+H87</f>
        <v>0</v>
      </c>
      <c r="I85" s="13">
        <f t="shared" si="22"/>
        <v>0</v>
      </c>
      <c r="J85" s="13">
        <f t="shared" si="22"/>
        <v>0</v>
      </c>
      <c r="K85" s="170">
        <f t="shared" si="22"/>
        <v>0</v>
      </c>
      <c r="L85" s="13">
        <f t="shared" si="22"/>
        <v>0</v>
      </c>
      <c r="M85" s="13">
        <f t="shared" si="22"/>
        <v>0</v>
      </c>
      <c r="N85" s="212" t="s">
        <v>118</v>
      </c>
      <c r="O85" s="212" t="s">
        <v>48</v>
      </c>
      <c r="P85" s="228"/>
      <c r="Q85" s="228"/>
      <c r="R85" s="212">
        <v>0</v>
      </c>
      <c r="S85" s="212"/>
      <c r="T85" s="212"/>
      <c r="U85" s="212"/>
      <c r="V85" s="212"/>
      <c r="W85" s="8"/>
      <c r="X85" s="9"/>
      <c r="Y85" s="9"/>
    </row>
    <row r="86" spans="1:25" ht="18" x14ac:dyDescent="0.3">
      <c r="A86" s="245"/>
      <c r="B86" s="215"/>
      <c r="C86" s="200"/>
      <c r="D86" s="200"/>
      <c r="E86" s="215"/>
      <c r="F86" s="63" t="s">
        <v>109</v>
      </c>
      <c r="G86" s="13">
        <f t="shared" si="21"/>
        <v>0</v>
      </c>
      <c r="H86" s="13">
        <v>0</v>
      </c>
      <c r="I86" s="29">
        <v>0</v>
      </c>
      <c r="J86" s="29">
        <v>0</v>
      </c>
      <c r="K86" s="176">
        <v>0</v>
      </c>
      <c r="L86" s="27">
        <v>0</v>
      </c>
      <c r="M86" s="27">
        <v>0</v>
      </c>
      <c r="N86" s="213"/>
      <c r="O86" s="213"/>
      <c r="P86" s="229"/>
      <c r="Q86" s="229"/>
      <c r="R86" s="213"/>
      <c r="S86" s="213"/>
      <c r="T86" s="213"/>
      <c r="U86" s="213"/>
      <c r="V86" s="213"/>
      <c r="W86" s="8"/>
      <c r="X86" s="9"/>
      <c r="Y86" s="9"/>
    </row>
    <row r="87" spans="1:25" ht="82.8" customHeight="1" x14ac:dyDescent="0.3">
      <c r="A87" s="211"/>
      <c r="B87" s="215"/>
      <c r="C87" s="200"/>
      <c r="D87" s="200"/>
      <c r="E87" s="215"/>
      <c r="F87" s="63" t="s">
        <v>110</v>
      </c>
      <c r="G87" s="13">
        <v>0</v>
      </c>
      <c r="H87" s="13">
        <v>0</v>
      </c>
      <c r="I87" s="13">
        <v>0</v>
      </c>
      <c r="J87" s="13">
        <v>0</v>
      </c>
      <c r="K87" s="170">
        <v>0</v>
      </c>
      <c r="L87" s="13">
        <v>0</v>
      </c>
      <c r="M87" s="13">
        <v>0</v>
      </c>
      <c r="N87" s="213"/>
      <c r="O87" s="213"/>
      <c r="P87" s="229"/>
      <c r="Q87" s="229"/>
      <c r="R87" s="213"/>
      <c r="S87" s="213"/>
      <c r="T87" s="213"/>
      <c r="U87" s="213"/>
      <c r="V87" s="213"/>
      <c r="W87" s="8"/>
      <c r="X87" s="9"/>
      <c r="Y87" s="9"/>
    </row>
    <row r="88" spans="1:25" ht="36" customHeight="1" x14ac:dyDescent="0.3">
      <c r="A88" s="210" t="s">
        <v>219</v>
      </c>
      <c r="B88" s="214" t="s">
        <v>151</v>
      </c>
      <c r="C88" s="197">
        <v>2021</v>
      </c>
      <c r="D88" s="197">
        <v>2026</v>
      </c>
      <c r="E88" s="231" t="s">
        <v>107</v>
      </c>
      <c r="F88" s="63" t="s">
        <v>10</v>
      </c>
      <c r="G88" s="13">
        <f>G89+G90</f>
        <v>14854800</v>
      </c>
      <c r="H88" s="13">
        <f t="shared" ref="H88:M88" si="23">H89+H90</f>
        <v>0</v>
      </c>
      <c r="I88" s="13">
        <f t="shared" si="23"/>
        <v>6600000</v>
      </c>
      <c r="J88" s="13">
        <f t="shared" si="23"/>
        <v>8254800</v>
      </c>
      <c r="K88" s="170">
        <f t="shared" si="23"/>
        <v>0</v>
      </c>
      <c r="L88" s="13">
        <f t="shared" si="23"/>
        <v>0</v>
      </c>
      <c r="M88" s="13">
        <f t="shared" si="23"/>
        <v>0</v>
      </c>
      <c r="N88" s="251" t="s">
        <v>119</v>
      </c>
      <c r="O88" s="212" t="s">
        <v>38</v>
      </c>
      <c r="P88" s="228"/>
      <c r="Q88" s="228"/>
      <c r="R88" s="212">
        <v>1</v>
      </c>
      <c r="S88" s="212"/>
      <c r="T88" s="212"/>
      <c r="U88" s="212"/>
      <c r="V88" s="212"/>
      <c r="W88" s="8"/>
      <c r="X88" s="9"/>
      <c r="Y88" s="9"/>
    </row>
    <row r="89" spans="1:25" ht="24" customHeight="1" x14ac:dyDescent="0.3">
      <c r="A89" s="245"/>
      <c r="B89" s="215"/>
      <c r="C89" s="200"/>
      <c r="D89" s="200"/>
      <c r="E89" s="215"/>
      <c r="F89" s="63" t="s">
        <v>109</v>
      </c>
      <c r="G89" s="13">
        <f>SUM(H89:M89)</f>
        <v>297096</v>
      </c>
      <c r="H89" s="13">
        <v>0</v>
      </c>
      <c r="I89" s="13">
        <v>132000</v>
      </c>
      <c r="J89" s="29">
        <v>165096</v>
      </c>
      <c r="K89" s="176">
        <v>0</v>
      </c>
      <c r="L89" s="27">
        <v>0</v>
      </c>
      <c r="M89" s="27">
        <v>0</v>
      </c>
      <c r="N89" s="252"/>
      <c r="O89" s="213"/>
      <c r="P89" s="229"/>
      <c r="Q89" s="229"/>
      <c r="R89" s="213"/>
      <c r="S89" s="213"/>
      <c r="T89" s="213"/>
      <c r="U89" s="213"/>
      <c r="V89" s="213"/>
      <c r="W89" s="8"/>
      <c r="X89" s="9"/>
      <c r="Y89" s="9"/>
    </row>
    <row r="90" spans="1:25" ht="56.4" customHeight="1" x14ac:dyDescent="0.3">
      <c r="A90" s="245"/>
      <c r="B90" s="215"/>
      <c r="C90" s="200"/>
      <c r="D90" s="200"/>
      <c r="E90" s="215"/>
      <c r="F90" s="63" t="s">
        <v>110</v>
      </c>
      <c r="G90" s="13">
        <f>SUM(H90:M90)</f>
        <v>14557704</v>
      </c>
      <c r="H90" s="13">
        <v>0</v>
      </c>
      <c r="I90" s="13">
        <v>6468000</v>
      </c>
      <c r="J90" s="13">
        <v>8089704</v>
      </c>
      <c r="K90" s="170">
        <v>0</v>
      </c>
      <c r="L90" s="13">
        <v>0</v>
      </c>
      <c r="M90" s="13">
        <v>0</v>
      </c>
      <c r="N90" s="252"/>
      <c r="O90" s="213"/>
      <c r="P90" s="229"/>
      <c r="Q90" s="229"/>
      <c r="R90" s="213"/>
      <c r="S90" s="213"/>
      <c r="T90" s="213"/>
      <c r="U90" s="213"/>
      <c r="V90" s="213"/>
      <c r="W90" s="8"/>
      <c r="X90" s="9"/>
      <c r="Y90" s="9"/>
    </row>
    <row r="91" spans="1:25" ht="42.6" customHeight="1" x14ac:dyDescent="0.3">
      <c r="A91" s="66" t="s">
        <v>220</v>
      </c>
      <c r="B91" s="214" t="s">
        <v>152</v>
      </c>
      <c r="C91" s="197">
        <v>2021</v>
      </c>
      <c r="D91" s="197">
        <v>2026</v>
      </c>
      <c r="E91" s="231" t="s">
        <v>107</v>
      </c>
      <c r="F91" s="63" t="s">
        <v>10</v>
      </c>
      <c r="G91" s="13">
        <f t="shared" ref="G91:M91" si="24">G92+G93</f>
        <v>15083.150000000001</v>
      </c>
      <c r="H91" s="13">
        <f t="shared" si="24"/>
        <v>0</v>
      </c>
      <c r="I91" s="13">
        <f t="shared" si="24"/>
        <v>6144.63</v>
      </c>
      <c r="J91" s="13">
        <f t="shared" si="24"/>
        <v>0</v>
      </c>
      <c r="K91" s="170">
        <f t="shared" si="24"/>
        <v>0</v>
      </c>
      <c r="L91" s="13">
        <f t="shared" si="24"/>
        <v>8938.52</v>
      </c>
      <c r="M91" s="13">
        <f t="shared" si="24"/>
        <v>0</v>
      </c>
      <c r="N91" s="212" t="s">
        <v>120</v>
      </c>
      <c r="O91" s="212" t="s">
        <v>112</v>
      </c>
      <c r="P91" s="228"/>
      <c r="Q91" s="228"/>
      <c r="R91" s="212">
        <v>100</v>
      </c>
      <c r="S91" s="212"/>
      <c r="T91" s="212"/>
      <c r="U91" s="212"/>
      <c r="V91" s="212"/>
      <c r="W91" s="8"/>
      <c r="X91" s="9"/>
      <c r="Y91" s="9"/>
    </row>
    <row r="92" spans="1:25" ht="36" customHeight="1" x14ac:dyDescent="0.3">
      <c r="A92" s="37"/>
      <c r="B92" s="215"/>
      <c r="C92" s="200"/>
      <c r="D92" s="200"/>
      <c r="E92" s="215"/>
      <c r="F92" s="63" t="s">
        <v>109</v>
      </c>
      <c r="G92" s="13">
        <f>SUM(H92:M92)</f>
        <v>0</v>
      </c>
      <c r="H92" s="13">
        <v>0</v>
      </c>
      <c r="I92" s="29">
        <v>0</v>
      </c>
      <c r="J92" s="29">
        <v>0</v>
      </c>
      <c r="K92" s="176">
        <v>0</v>
      </c>
      <c r="L92" s="27">
        <v>0</v>
      </c>
      <c r="M92" s="27">
        <v>0</v>
      </c>
      <c r="N92" s="213"/>
      <c r="O92" s="213"/>
      <c r="P92" s="229"/>
      <c r="Q92" s="229"/>
      <c r="R92" s="213"/>
      <c r="S92" s="213"/>
      <c r="T92" s="213"/>
      <c r="U92" s="213"/>
      <c r="V92" s="213"/>
      <c r="W92" s="8"/>
      <c r="X92" s="9"/>
      <c r="Y92" s="9"/>
    </row>
    <row r="93" spans="1:25" ht="36" customHeight="1" x14ac:dyDescent="0.3">
      <c r="A93" s="37"/>
      <c r="B93" s="215"/>
      <c r="C93" s="200"/>
      <c r="D93" s="200"/>
      <c r="E93" s="215"/>
      <c r="F93" s="153" t="s">
        <v>110</v>
      </c>
      <c r="G93" s="141">
        <f>H93+I93+J93+K93+L93+M93</f>
        <v>15083.150000000001</v>
      </c>
      <c r="H93" s="13">
        <v>0</v>
      </c>
      <c r="I93" s="13">
        <v>6144.63</v>
      </c>
      <c r="J93" s="13">
        <v>0</v>
      </c>
      <c r="K93" s="170">
        <v>0</v>
      </c>
      <c r="L93" s="13">
        <v>8938.52</v>
      </c>
      <c r="M93" s="13">
        <v>0</v>
      </c>
      <c r="N93" s="289"/>
      <c r="O93" s="213"/>
      <c r="P93" s="229"/>
      <c r="Q93" s="229"/>
      <c r="R93" s="213"/>
      <c r="S93" s="213"/>
      <c r="T93" s="213"/>
      <c r="U93" s="213"/>
      <c r="V93" s="213"/>
      <c r="W93" s="8"/>
      <c r="X93" s="9"/>
      <c r="Y93" s="9"/>
    </row>
    <row r="94" spans="1:25" ht="36" customHeight="1" x14ac:dyDescent="0.3">
      <c r="A94" s="210" t="s">
        <v>221</v>
      </c>
      <c r="B94" s="231" t="s">
        <v>192</v>
      </c>
      <c r="C94" s="197">
        <v>2024</v>
      </c>
      <c r="D94" s="197">
        <v>2026</v>
      </c>
      <c r="E94" s="231" t="s">
        <v>107</v>
      </c>
      <c r="F94" s="150" t="str">
        <f t="shared" ref="F94:F96" si="25">F91</f>
        <v>Всего, из них расходы за счет:</v>
      </c>
      <c r="G94" s="155">
        <f>G95+G96</f>
        <v>1215144</v>
      </c>
      <c r="H94" s="154"/>
      <c r="I94" s="154"/>
      <c r="J94" s="167"/>
      <c r="K94" s="177">
        <f>K95+K96</f>
        <v>173592</v>
      </c>
      <c r="L94" s="154">
        <f>L95+L96</f>
        <v>0</v>
      </c>
      <c r="M94" s="154">
        <f>M95+M96</f>
        <v>1041552</v>
      </c>
      <c r="N94" s="2" t="s">
        <v>193</v>
      </c>
      <c r="O94" s="156" t="s">
        <v>48</v>
      </c>
      <c r="P94" s="156"/>
      <c r="Q94" s="157"/>
      <c r="R94" s="156"/>
      <c r="S94" s="156"/>
      <c r="T94" s="156">
        <v>1</v>
      </c>
      <c r="U94" s="156">
        <v>0</v>
      </c>
      <c r="V94" s="156">
        <v>4</v>
      </c>
      <c r="W94" s="8"/>
      <c r="X94" s="9"/>
      <c r="Y94" s="9"/>
    </row>
    <row r="95" spans="1:25" ht="36" customHeight="1" x14ac:dyDescent="0.3">
      <c r="A95" s="234"/>
      <c r="B95" s="234"/>
      <c r="C95" s="198"/>
      <c r="D95" s="198"/>
      <c r="E95" s="234"/>
      <c r="F95" s="150" t="str">
        <f t="shared" si="25"/>
        <v>Источник №1</v>
      </c>
      <c r="G95" s="155">
        <f>K95+L95+M95</f>
        <v>0</v>
      </c>
      <c r="H95" s="154"/>
      <c r="I95" s="154"/>
      <c r="J95" s="167"/>
      <c r="K95" s="177">
        <v>0</v>
      </c>
      <c r="L95" s="154">
        <v>0</v>
      </c>
      <c r="M95" s="154">
        <v>0</v>
      </c>
      <c r="N95" s="151"/>
      <c r="O95" s="151"/>
      <c r="P95" s="152"/>
      <c r="Q95" s="152"/>
      <c r="R95" s="151"/>
      <c r="S95" s="151"/>
      <c r="T95" s="151"/>
      <c r="U95" s="151"/>
      <c r="V95" s="151"/>
      <c r="W95" s="8"/>
      <c r="X95" s="9"/>
      <c r="Y95" s="9"/>
    </row>
    <row r="96" spans="1:25" ht="36" customHeight="1" x14ac:dyDescent="0.3">
      <c r="A96" s="235"/>
      <c r="B96" s="235"/>
      <c r="C96" s="199"/>
      <c r="D96" s="199"/>
      <c r="E96" s="235"/>
      <c r="F96" s="150" t="str">
        <f t="shared" si="25"/>
        <v>Источник №2</v>
      </c>
      <c r="G96" s="155">
        <f>K96+L96+M96</f>
        <v>1215144</v>
      </c>
      <c r="H96" s="154"/>
      <c r="I96" s="154"/>
      <c r="J96" s="167"/>
      <c r="K96" s="177">
        <v>173592</v>
      </c>
      <c r="L96" s="154">
        <v>0</v>
      </c>
      <c r="M96" s="154">
        <v>1041552</v>
      </c>
      <c r="N96" s="151"/>
      <c r="O96" s="151"/>
      <c r="P96" s="152"/>
      <c r="Q96" s="152"/>
      <c r="R96" s="151"/>
      <c r="S96" s="151"/>
      <c r="T96" s="151"/>
      <c r="U96" s="151"/>
      <c r="V96" s="151"/>
      <c r="W96" s="8"/>
      <c r="X96" s="9"/>
      <c r="Y96" s="9"/>
    </row>
    <row r="97" spans="1:25" ht="50.4" customHeight="1" x14ac:dyDescent="0.3">
      <c r="A97" s="210"/>
      <c r="B97" s="214" t="s">
        <v>171</v>
      </c>
      <c r="C97" s="197"/>
      <c r="D97" s="197"/>
      <c r="E97" s="197" t="s">
        <v>22</v>
      </c>
      <c r="F97" s="197" t="s">
        <v>9</v>
      </c>
      <c r="G97" s="197" t="s">
        <v>22</v>
      </c>
      <c r="H97" s="197" t="s">
        <v>9</v>
      </c>
      <c r="I97" s="197" t="s">
        <v>9</v>
      </c>
      <c r="J97" s="197" t="s">
        <v>9</v>
      </c>
      <c r="K97" s="249" t="s">
        <v>9</v>
      </c>
      <c r="L97" s="197" t="s">
        <v>9</v>
      </c>
      <c r="M97" s="197" t="s">
        <v>9</v>
      </c>
      <c r="N97" s="197" t="s">
        <v>9</v>
      </c>
      <c r="O97" s="197" t="s">
        <v>9</v>
      </c>
      <c r="P97" s="197" t="s">
        <v>9</v>
      </c>
      <c r="Q97" s="197" t="s">
        <v>9</v>
      </c>
      <c r="R97" s="197" t="s">
        <v>9</v>
      </c>
      <c r="S97" s="197" t="s">
        <v>9</v>
      </c>
      <c r="T97" s="197" t="s">
        <v>9</v>
      </c>
      <c r="U97" s="197" t="s">
        <v>9</v>
      </c>
      <c r="V97" s="197" t="s">
        <v>9</v>
      </c>
      <c r="W97" s="8"/>
      <c r="X97" s="9"/>
      <c r="Y97" s="9"/>
    </row>
    <row r="98" spans="1:25" ht="20.25" customHeight="1" x14ac:dyDescent="0.3">
      <c r="A98" s="245"/>
      <c r="B98" s="233"/>
      <c r="C98" s="200"/>
      <c r="D98" s="200"/>
      <c r="E98" s="200"/>
      <c r="F98" s="200"/>
      <c r="G98" s="198"/>
      <c r="H98" s="200"/>
      <c r="I98" s="200"/>
      <c r="J98" s="200"/>
      <c r="K98" s="258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8"/>
      <c r="X98" s="9"/>
      <c r="Y98" s="9"/>
    </row>
    <row r="99" spans="1:25" ht="66" customHeight="1" x14ac:dyDescent="0.3">
      <c r="A99" s="211"/>
      <c r="B99" s="243"/>
      <c r="C99" s="217"/>
      <c r="D99" s="217"/>
      <c r="E99" s="217"/>
      <c r="F99" s="217"/>
      <c r="G99" s="199"/>
      <c r="H99" s="217"/>
      <c r="I99" s="217"/>
      <c r="J99" s="217"/>
      <c r="K99" s="250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8"/>
      <c r="X99" s="9"/>
      <c r="Y99" s="9"/>
    </row>
    <row r="100" spans="1:25" ht="36" customHeight="1" x14ac:dyDescent="0.3">
      <c r="A100" s="210" t="s">
        <v>222</v>
      </c>
      <c r="B100" s="203" t="s">
        <v>153</v>
      </c>
      <c r="C100" s="202">
        <v>2021</v>
      </c>
      <c r="D100" s="202">
        <v>2026</v>
      </c>
      <c r="E100" s="201" t="s">
        <v>121</v>
      </c>
      <c r="F100" s="63" t="s">
        <v>10</v>
      </c>
      <c r="G100" s="13">
        <f>G101+G102</f>
        <v>5287197.24</v>
      </c>
      <c r="H100" s="13">
        <f>H101</f>
        <v>804884.78</v>
      </c>
      <c r="I100" s="13">
        <f t="shared" ref="I100:M100" si="26">I101</f>
        <v>867149.78</v>
      </c>
      <c r="J100" s="13">
        <f t="shared" si="26"/>
        <v>664223.51</v>
      </c>
      <c r="K100" s="170">
        <f t="shared" si="26"/>
        <v>1039874.39</v>
      </c>
      <c r="L100" s="13">
        <f t="shared" si="26"/>
        <v>955532.39</v>
      </c>
      <c r="M100" s="13">
        <f t="shared" si="26"/>
        <v>955532.39</v>
      </c>
      <c r="N100" s="219" t="s">
        <v>9</v>
      </c>
      <c r="O100" s="219" t="s">
        <v>9</v>
      </c>
      <c r="P100" s="219" t="s">
        <v>9</v>
      </c>
      <c r="Q100" s="219" t="s">
        <v>9</v>
      </c>
      <c r="R100" s="219" t="s">
        <v>9</v>
      </c>
      <c r="S100" s="219" t="s">
        <v>9</v>
      </c>
      <c r="T100" s="219" t="s">
        <v>9</v>
      </c>
      <c r="U100" s="219" t="s">
        <v>9</v>
      </c>
      <c r="V100" s="219" t="s">
        <v>9</v>
      </c>
      <c r="W100" s="8"/>
      <c r="X100" s="9"/>
      <c r="Y100" s="9"/>
    </row>
    <row r="101" spans="1:25" ht="37.200000000000003" customHeight="1" x14ac:dyDescent="0.3">
      <c r="A101" s="245"/>
      <c r="B101" s="201"/>
      <c r="C101" s="202"/>
      <c r="D101" s="202"/>
      <c r="E101" s="201"/>
      <c r="F101" s="63" t="s">
        <v>109</v>
      </c>
      <c r="G101" s="13">
        <f>H101+I101+J101+K101+L101+M101</f>
        <v>5287197.24</v>
      </c>
      <c r="H101" s="13">
        <f>H104</f>
        <v>804884.78</v>
      </c>
      <c r="I101" s="13">
        <f t="shared" ref="I101:M101" si="27">I104</f>
        <v>867149.78</v>
      </c>
      <c r="J101" s="13">
        <f t="shared" si="27"/>
        <v>664223.51</v>
      </c>
      <c r="K101" s="139">
        <f t="shared" si="27"/>
        <v>1039874.39</v>
      </c>
      <c r="L101" s="13">
        <f t="shared" si="27"/>
        <v>955532.39</v>
      </c>
      <c r="M101" s="13">
        <f t="shared" si="27"/>
        <v>955532.39</v>
      </c>
      <c r="N101" s="219"/>
      <c r="O101" s="219"/>
      <c r="P101" s="219"/>
      <c r="Q101" s="219"/>
      <c r="R101" s="219"/>
      <c r="S101" s="219"/>
      <c r="T101" s="219"/>
      <c r="U101" s="219"/>
      <c r="V101" s="219"/>
      <c r="W101" s="8"/>
      <c r="X101" s="9"/>
      <c r="Y101" s="9"/>
    </row>
    <row r="102" spans="1:25" ht="32.4" customHeight="1" x14ac:dyDescent="0.3">
      <c r="A102" s="211"/>
      <c r="B102" s="201"/>
      <c r="C102" s="202"/>
      <c r="D102" s="202"/>
      <c r="E102" s="201"/>
      <c r="F102" s="63" t="s">
        <v>110</v>
      </c>
      <c r="G102" s="13">
        <f>H102+I102+J102+K102+L102+M102</f>
        <v>0</v>
      </c>
      <c r="H102" s="13">
        <v>0</v>
      </c>
      <c r="I102" s="13">
        <v>0</v>
      </c>
      <c r="J102" s="13">
        <v>0</v>
      </c>
      <c r="K102" s="170">
        <v>0</v>
      </c>
      <c r="L102" s="13">
        <v>0</v>
      </c>
      <c r="M102" s="13">
        <v>0</v>
      </c>
      <c r="N102" s="219"/>
      <c r="O102" s="219"/>
      <c r="P102" s="219"/>
      <c r="Q102" s="219"/>
      <c r="R102" s="219"/>
      <c r="S102" s="219"/>
      <c r="T102" s="219"/>
      <c r="U102" s="219"/>
      <c r="V102" s="219"/>
      <c r="W102" s="8"/>
      <c r="X102" s="9"/>
      <c r="Y102" s="9"/>
    </row>
    <row r="103" spans="1:25" ht="36" customHeight="1" x14ac:dyDescent="0.3">
      <c r="A103" s="210" t="s">
        <v>223</v>
      </c>
      <c r="B103" s="214" t="s">
        <v>175</v>
      </c>
      <c r="C103" s="197">
        <v>2021</v>
      </c>
      <c r="D103" s="197">
        <v>2026</v>
      </c>
      <c r="E103" s="201" t="s">
        <v>121</v>
      </c>
      <c r="F103" s="63" t="s">
        <v>10</v>
      </c>
      <c r="G103" s="13">
        <f>G104+G105</f>
        <v>5287197.24</v>
      </c>
      <c r="H103" s="13">
        <f>H104</f>
        <v>804884.78</v>
      </c>
      <c r="I103" s="13">
        <f t="shared" ref="I103:M103" si="28">I104</f>
        <v>867149.78</v>
      </c>
      <c r="J103" s="13">
        <f t="shared" si="28"/>
        <v>664223.51</v>
      </c>
      <c r="K103" s="170">
        <f t="shared" si="28"/>
        <v>1039874.39</v>
      </c>
      <c r="L103" s="13">
        <f t="shared" si="28"/>
        <v>955532.39</v>
      </c>
      <c r="M103" s="13">
        <f t="shared" si="28"/>
        <v>955532.39</v>
      </c>
      <c r="N103" s="212" t="s">
        <v>43</v>
      </c>
      <c r="O103" s="212" t="s">
        <v>28</v>
      </c>
      <c r="P103" s="228" t="s">
        <v>56</v>
      </c>
      <c r="Q103" s="228">
        <v>100</v>
      </c>
      <c r="R103" s="212">
        <v>100</v>
      </c>
      <c r="S103" s="212">
        <v>100</v>
      </c>
      <c r="T103" s="212">
        <v>100</v>
      </c>
      <c r="U103" s="212">
        <v>100</v>
      </c>
      <c r="V103" s="212">
        <v>100</v>
      </c>
      <c r="W103" s="8"/>
      <c r="X103" s="9"/>
      <c r="Y103" s="9"/>
    </row>
    <row r="104" spans="1:25" ht="22.8" customHeight="1" x14ac:dyDescent="0.3">
      <c r="A104" s="245"/>
      <c r="B104" s="215"/>
      <c r="C104" s="200"/>
      <c r="D104" s="200"/>
      <c r="E104" s="201"/>
      <c r="F104" s="63" t="s">
        <v>109</v>
      </c>
      <c r="G104" s="13">
        <f>H104+I104+J104+K104+L104+M104</f>
        <v>5287197.24</v>
      </c>
      <c r="H104" s="13">
        <v>804884.78</v>
      </c>
      <c r="I104" s="13">
        <v>867149.78</v>
      </c>
      <c r="J104" s="13">
        <v>664223.51</v>
      </c>
      <c r="K104" s="170">
        <v>1039874.39</v>
      </c>
      <c r="L104" s="13">
        <v>955532.39</v>
      </c>
      <c r="M104" s="13">
        <v>955532.39</v>
      </c>
      <c r="N104" s="213"/>
      <c r="O104" s="213"/>
      <c r="P104" s="229"/>
      <c r="Q104" s="229"/>
      <c r="R104" s="213"/>
      <c r="S104" s="213"/>
      <c r="T104" s="213"/>
      <c r="U104" s="213"/>
      <c r="V104" s="213"/>
      <c r="W104" s="8"/>
      <c r="X104" s="9"/>
      <c r="Y104" s="9"/>
    </row>
    <row r="105" spans="1:25" ht="66" customHeight="1" x14ac:dyDescent="0.3">
      <c r="A105" s="211"/>
      <c r="B105" s="215"/>
      <c r="C105" s="200"/>
      <c r="D105" s="200"/>
      <c r="E105" s="201"/>
      <c r="F105" s="63" t="s">
        <v>110</v>
      </c>
      <c r="G105" s="64">
        <v>0</v>
      </c>
      <c r="H105" s="13">
        <v>0</v>
      </c>
      <c r="I105" s="13">
        <v>0</v>
      </c>
      <c r="J105" s="13">
        <v>0</v>
      </c>
      <c r="K105" s="170">
        <v>0</v>
      </c>
      <c r="L105" s="13">
        <v>0</v>
      </c>
      <c r="M105" s="13">
        <v>0</v>
      </c>
      <c r="N105" s="213"/>
      <c r="O105" s="213"/>
      <c r="P105" s="229"/>
      <c r="Q105" s="229"/>
      <c r="R105" s="213"/>
      <c r="S105" s="213"/>
      <c r="T105" s="213"/>
      <c r="U105" s="213"/>
      <c r="V105" s="213"/>
      <c r="W105" s="8"/>
      <c r="X105" s="9"/>
      <c r="Y105" s="9"/>
    </row>
    <row r="106" spans="1:25" x14ac:dyDescent="0.3">
      <c r="A106" s="210"/>
      <c r="B106" s="214" t="s">
        <v>188</v>
      </c>
      <c r="C106" s="197">
        <v>2017</v>
      </c>
      <c r="D106" s="197">
        <v>2022</v>
      </c>
      <c r="E106" s="231" t="s">
        <v>30</v>
      </c>
      <c r="F106" s="197" t="s">
        <v>22</v>
      </c>
      <c r="G106" s="197" t="s">
        <v>22</v>
      </c>
      <c r="H106" s="197" t="s">
        <v>9</v>
      </c>
      <c r="I106" s="197" t="s">
        <v>9</v>
      </c>
      <c r="J106" s="197" t="s">
        <v>9</v>
      </c>
      <c r="K106" s="249" t="s">
        <v>9</v>
      </c>
      <c r="L106" s="197" t="s">
        <v>9</v>
      </c>
      <c r="M106" s="197" t="s">
        <v>9</v>
      </c>
      <c r="N106" s="197" t="s">
        <v>9</v>
      </c>
      <c r="O106" s="197" t="s">
        <v>9</v>
      </c>
      <c r="P106" s="197" t="s">
        <v>9</v>
      </c>
      <c r="Q106" s="197" t="s">
        <v>9</v>
      </c>
      <c r="R106" s="197" t="s">
        <v>9</v>
      </c>
      <c r="S106" s="197" t="s">
        <v>9</v>
      </c>
      <c r="T106" s="197" t="s">
        <v>9</v>
      </c>
      <c r="U106" s="197" t="s">
        <v>9</v>
      </c>
      <c r="V106" s="197" t="s">
        <v>9</v>
      </c>
      <c r="W106" s="8"/>
      <c r="X106" s="9"/>
      <c r="Y106" s="9"/>
    </row>
    <row r="107" spans="1:25" x14ac:dyDescent="0.3">
      <c r="A107" s="245"/>
      <c r="B107" s="233"/>
      <c r="C107" s="200"/>
      <c r="D107" s="200"/>
      <c r="E107" s="215"/>
      <c r="F107" s="293"/>
      <c r="G107" s="198"/>
      <c r="H107" s="200"/>
      <c r="I107" s="200"/>
      <c r="J107" s="200"/>
      <c r="K107" s="258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8"/>
      <c r="X107" s="9"/>
      <c r="Y107" s="9"/>
    </row>
    <row r="108" spans="1:25" ht="99.6" customHeight="1" x14ac:dyDescent="0.3">
      <c r="A108" s="211"/>
      <c r="B108" s="243"/>
      <c r="C108" s="217"/>
      <c r="D108" s="217"/>
      <c r="E108" s="236"/>
      <c r="F108" s="294"/>
      <c r="G108" s="199"/>
      <c r="H108" s="217"/>
      <c r="I108" s="217"/>
      <c r="J108" s="217"/>
      <c r="K108" s="250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8"/>
      <c r="X108" s="9"/>
      <c r="Y108" s="9"/>
    </row>
    <row r="109" spans="1:25" ht="36" customHeight="1" x14ac:dyDescent="0.3">
      <c r="A109" s="210" t="s">
        <v>224</v>
      </c>
      <c r="B109" s="203" t="s">
        <v>154</v>
      </c>
      <c r="C109" s="202">
        <v>2021</v>
      </c>
      <c r="D109" s="202">
        <v>2026</v>
      </c>
      <c r="E109" s="201" t="s">
        <v>107</v>
      </c>
      <c r="F109" s="65" t="s">
        <v>10</v>
      </c>
      <c r="G109" s="13">
        <f>G110</f>
        <v>191019.97999999998</v>
      </c>
      <c r="H109" s="13">
        <f>H110</f>
        <v>61000</v>
      </c>
      <c r="I109" s="13">
        <f t="shared" ref="I109:M109" si="29">I110</f>
        <v>28800</v>
      </c>
      <c r="J109" s="13">
        <f t="shared" si="29"/>
        <v>35500</v>
      </c>
      <c r="K109" s="170">
        <f t="shared" si="29"/>
        <v>52400</v>
      </c>
      <c r="L109" s="13">
        <f t="shared" si="29"/>
        <v>6659.99</v>
      </c>
      <c r="M109" s="13">
        <f t="shared" si="29"/>
        <v>6659.99</v>
      </c>
      <c r="N109" s="219" t="s">
        <v>9</v>
      </c>
      <c r="O109" s="219" t="s">
        <v>9</v>
      </c>
      <c r="P109" s="219" t="s">
        <v>9</v>
      </c>
      <c r="Q109" s="219" t="s">
        <v>9</v>
      </c>
      <c r="R109" s="219" t="s">
        <v>9</v>
      </c>
      <c r="S109" s="219" t="s">
        <v>9</v>
      </c>
      <c r="T109" s="219" t="s">
        <v>9</v>
      </c>
      <c r="U109" s="219" t="s">
        <v>9</v>
      </c>
      <c r="V109" s="219" t="s">
        <v>9</v>
      </c>
      <c r="W109" s="8"/>
      <c r="X109" s="9"/>
      <c r="Y109" s="9"/>
    </row>
    <row r="110" spans="1:25" ht="40.799999999999997" customHeight="1" x14ac:dyDescent="0.3">
      <c r="A110" s="245"/>
      <c r="B110" s="201"/>
      <c r="C110" s="202"/>
      <c r="D110" s="202"/>
      <c r="E110" s="201"/>
      <c r="F110" s="63" t="s">
        <v>109</v>
      </c>
      <c r="G110" s="13">
        <f>H110+I110+J110+K110+L110+M110</f>
        <v>191019.97999999998</v>
      </c>
      <c r="H110" s="13">
        <f>H113</f>
        <v>61000</v>
      </c>
      <c r="I110" s="13">
        <f t="shared" ref="I110:M110" si="30">I113</f>
        <v>28800</v>
      </c>
      <c r="J110" s="13">
        <f t="shared" si="30"/>
        <v>35500</v>
      </c>
      <c r="K110" s="139">
        <f>K113</f>
        <v>52400</v>
      </c>
      <c r="L110" s="13">
        <f>L113</f>
        <v>6659.99</v>
      </c>
      <c r="M110" s="13">
        <f t="shared" si="30"/>
        <v>6659.99</v>
      </c>
      <c r="N110" s="219"/>
      <c r="O110" s="219"/>
      <c r="P110" s="219"/>
      <c r="Q110" s="219"/>
      <c r="R110" s="219"/>
      <c r="S110" s="219"/>
      <c r="T110" s="219"/>
      <c r="U110" s="219"/>
      <c r="V110" s="219"/>
      <c r="W110" s="8"/>
      <c r="X110" s="9"/>
      <c r="Y110" s="9"/>
    </row>
    <row r="111" spans="1:25" ht="44.4" customHeight="1" x14ac:dyDescent="0.3">
      <c r="A111" s="211"/>
      <c r="B111" s="201"/>
      <c r="C111" s="202"/>
      <c r="D111" s="202"/>
      <c r="E111" s="201"/>
      <c r="F111" s="63" t="s">
        <v>110</v>
      </c>
      <c r="G111" s="13">
        <f>H111+I111+J111+K111+L111+M111</f>
        <v>0</v>
      </c>
      <c r="H111" s="13">
        <v>0</v>
      </c>
      <c r="I111" s="13">
        <v>0</v>
      </c>
      <c r="J111" s="13">
        <v>0</v>
      </c>
      <c r="K111" s="170">
        <v>0</v>
      </c>
      <c r="L111" s="13">
        <v>0</v>
      </c>
      <c r="M111" s="13">
        <v>0</v>
      </c>
      <c r="N111" s="219"/>
      <c r="O111" s="219"/>
      <c r="P111" s="219"/>
      <c r="Q111" s="219"/>
      <c r="R111" s="219"/>
      <c r="S111" s="219"/>
      <c r="T111" s="219"/>
      <c r="U111" s="219"/>
      <c r="V111" s="219"/>
      <c r="W111" s="8"/>
      <c r="X111" s="9"/>
      <c r="Y111" s="9"/>
    </row>
    <row r="112" spans="1:25" ht="24.6" customHeight="1" x14ac:dyDescent="0.3">
      <c r="A112" s="210" t="s">
        <v>225</v>
      </c>
      <c r="B112" s="214" t="s">
        <v>155</v>
      </c>
      <c r="C112" s="197">
        <v>2021</v>
      </c>
      <c r="D112" s="197">
        <v>2026</v>
      </c>
      <c r="E112" s="201" t="s">
        <v>107</v>
      </c>
      <c r="F112" s="63" t="s">
        <v>10</v>
      </c>
      <c r="G112" s="13">
        <f>G113</f>
        <v>191019.97999999998</v>
      </c>
      <c r="H112" s="13">
        <f>H113</f>
        <v>61000</v>
      </c>
      <c r="I112" s="13">
        <f t="shared" ref="I112:M112" si="31">I113</f>
        <v>28800</v>
      </c>
      <c r="J112" s="13">
        <f t="shared" si="31"/>
        <v>35500</v>
      </c>
      <c r="K112" s="170">
        <f t="shared" si="31"/>
        <v>52400</v>
      </c>
      <c r="L112" s="13">
        <f t="shared" si="31"/>
        <v>6659.99</v>
      </c>
      <c r="M112" s="13">
        <f t="shared" si="31"/>
        <v>6659.99</v>
      </c>
      <c r="N112" s="212" t="s">
        <v>44</v>
      </c>
      <c r="O112" s="212" t="s">
        <v>112</v>
      </c>
      <c r="P112" s="228" t="s">
        <v>56</v>
      </c>
      <c r="Q112" s="228">
        <v>100</v>
      </c>
      <c r="R112" s="212">
        <v>100</v>
      </c>
      <c r="S112" s="212">
        <v>100</v>
      </c>
      <c r="T112" s="212">
        <v>100</v>
      </c>
      <c r="U112" s="212">
        <v>100</v>
      </c>
      <c r="V112" s="212">
        <v>100</v>
      </c>
      <c r="W112" s="8"/>
      <c r="X112" s="9"/>
      <c r="Y112" s="9"/>
    </row>
    <row r="113" spans="1:25" ht="18" x14ac:dyDescent="0.3">
      <c r="A113" s="245"/>
      <c r="B113" s="215"/>
      <c r="C113" s="200"/>
      <c r="D113" s="200"/>
      <c r="E113" s="201"/>
      <c r="F113" s="63" t="s">
        <v>109</v>
      </c>
      <c r="G113" s="13">
        <f>H113+I113+J113+K113+L113+M113</f>
        <v>191019.97999999998</v>
      </c>
      <c r="H113" s="13">
        <v>61000</v>
      </c>
      <c r="I113" s="13">
        <v>28800</v>
      </c>
      <c r="J113" s="13">
        <v>35500</v>
      </c>
      <c r="K113" s="170">
        <v>52400</v>
      </c>
      <c r="L113" s="13">
        <v>6659.99</v>
      </c>
      <c r="M113" s="13">
        <v>6659.99</v>
      </c>
      <c r="N113" s="213"/>
      <c r="O113" s="213"/>
      <c r="P113" s="229"/>
      <c r="Q113" s="229"/>
      <c r="R113" s="213"/>
      <c r="S113" s="213"/>
      <c r="T113" s="213"/>
      <c r="U113" s="213"/>
      <c r="V113" s="213"/>
      <c r="W113" s="8"/>
      <c r="X113" s="9"/>
      <c r="Y113" s="9"/>
    </row>
    <row r="114" spans="1:25" ht="32.4" customHeight="1" x14ac:dyDescent="0.3">
      <c r="A114" s="211"/>
      <c r="B114" s="215"/>
      <c r="C114" s="200"/>
      <c r="D114" s="200"/>
      <c r="E114" s="201"/>
      <c r="F114" s="63" t="s">
        <v>110</v>
      </c>
      <c r="G114" s="118">
        <v>0</v>
      </c>
      <c r="H114" s="13">
        <v>0</v>
      </c>
      <c r="I114" s="13">
        <v>0</v>
      </c>
      <c r="J114" s="13">
        <v>0</v>
      </c>
      <c r="K114" s="170">
        <v>0</v>
      </c>
      <c r="L114" s="13">
        <v>0</v>
      </c>
      <c r="M114" s="13">
        <v>0</v>
      </c>
      <c r="N114" s="213"/>
      <c r="O114" s="213"/>
      <c r="P114" s="229"/>
      <c r="Q114" s="229"/>
      <c r="R114" s="213"/>
      <c r="S114" s="213"/>
      <c r="T114" s="213"/>
      <c r="U114" s="213"/>
      <c r="V114" s="213"/>
      <c r="W114" s="8"/>
      <c r="X114" s="9"/>
      <c r="Y114" s="9"/>
    </row>
    <row r="115" spans="1:25" x14ac:dyDescent="0.3">
      <c r="A115" s="210"/>
      <c r="B115" s="214" t="s">
        <v>189</v>
      </c>
      <c r="C115" s="197">
        <v>2014</v>
      </c>
      <c r="D115" s="197">
        <v>2022</v>
      </c>
      <c r="E115" s="231" t="s">
        <v>30</v>
      </c>
      <c r="F115" s="197" t="s">
        <v>9</v>
      </c>
      <c r="G115" s="248" t="s">
        <v>22</v>
      </c>
      <c r="H115" s="197" t="s">
        <v>9</v>
      </c>
      <c r="I115" s="197" t="s">
        <v>9</v>
      </c>
      <c r="J115" s="197" t="s">
        <v>9</v>
      </c>
      <c r="K115" s="249" t="s">
        <v>9</v>
      </c>
      <c r="L115" s="197" t="s">
        <v>9</v>
      </c>
      <c r="M115" s="197" t="s">
        <v>9</v>
      </c>
      <c r="N115" s="197" t="s">
        <v>9</v>
      </c>
      <c r="O115" s="197" t="s">
        <v>9</v>
      </c>
      <c r="P115" s="197" t="s">
        <v>9</v>
      </c>
      <c r="Q115" s="197" t="s">
        <v>9</v>
      </c>
      <c r="R115" s="197" t="s">
        <v>9</v>
      </c>
      <c r="S115" s="197" t="s">
        <v>9</v>
      </c>
      <c r="T115" s="197" t="s">
        <v>9</v>
      </c>
      <c r="U115" s="197" t="s">
        <v>9</v>
      </c>
      <c r="V115" s="197" t="s">
        <v>9</v>
      </c>
      <c r="W115" s="8"/>
      <c r="X115" s="9"/>
      <c r="Y115" s="9"/>
    </row>
    <row r="116" spans="1:25" ht="103.2" customHeight="1" x14ac:dyDescent="0.3">
      <c r="A116" s="211"/>
      <c r="B116" s="243"/>
      <c r="C116" s="217"/>
      <c r="D116" s="217"/>
      <c r="E116" s="236"/>
      <c r="F116" s="217"/>
      <c r="G116" s="199"/>
      <c r="H116" s="217"/>
      <c r="I116" s="217"/>
      <c r="J116" s="217"/>
      <c r="K116" s="250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8"/>
      <c r="X116" s="9"/>
      <c r="Y116" s="9"/>
    </row>
    <row r="117" spans="1:25" ht="42" customHeight="1" x14ac:dyDescent="0.3">
      <c r="A117" s="210" t="s">
        <v>226</v>
      </c>
      <c r="B117" s="203" t="s">
        <v>156</v>
      </c>
      <c r="C117" s="202">
        <v>2021</v>
      </c>
      <c r="D117" s="202">
        <v>2026</v>
      </c>
      <c r="E117" s="201" t="s">
        <v>107</v>
      </c>
      <c r="F117" s="63" t="s">
        <v>10</v>
      </c>
      <c r="G117" s="13">
        <f>G118+G119</f>
        <v>13991753.959999999</v>
      </c>
      <c r="H117" s="13">
        <f>H118</f>
        <v>169396.81</v>
      </c>
      <c r="I117" s="13">
        <f t="shared" ref="I117:M117" si="32">I118</f>
        <v>5290242.6800000006</v>
      </c>
      <c r="J117" s="13">
        <f t="shared" si="32"/>
        <v>4617960.68</v>
      </c>
      <c r="K117" s="170">
        <f t="shared" si="32"/>
        <v>3755837.2800000003</v>
      </c>
      <c r="L117" s="13">
        <f t="shared" si="32"/>
        <v>67408.37</v>
      </c>
      <c r="M117" s="13">
        <f t="shared" si="32"/>
        <v>90908.14</v>
      </c>
      <c r="N117" s="219" t="s">
        <v>9</v>
      </c>
      <c r="O117" s="219" t="s">
        <v>9</v>
      </c>
      <c r="P117" s="219" t="s">
        <v>9</v>
      </c>
      <c r="Q117" s="219" t="s">
        <v>9</v>
      </c>
      <c r="R117" s="219" t="s">
        <v>9</v>
      </c>
      <c r="S117" s="219" t="s">
        <v>9</v>
      </c>
      <c r="T117" s="219" t="s">
        <v>9</v>
      </c>
      <c r="U117" s="219" t="s">
        <v>9</v>
      </c>
      <c r="V117" s="219" t="s">
        <v>9</v>
      </c>
      <c r="W117" s="8"/>
      <c r="X117" s="9"/>
      <c r="Y117" s="9"/>
    </row>
    <row r="118" spans="1:25" ht="31.2" customHeight="1" x14ac:dyDescent="0.3">
      <c r="A118" s="245"/>
      <c r="B118" s="201"/>
      <c r="C118" s="202"/>
      <c r="D118" s="202"/>
      <c r="E118" s="201"/>
      <c r="F118" s="63" t="s">
        <v>109</v>
      </c>
      <c r="G118" s="13">
        <f>H118+I118+J118+K118+L118+M118</f>
        <v>13991753.959999999</v>
      </c>
      <c r="H118" s="13">
        <f>H121</f>
        <v>169396.81</v>
      </c>
      <c r="I118" s="13">
        <f>I121+I124+I127</f>
        <v>5290242.6800000006</v>
      </c>
      <c r="J118" s="13">
        <f>J121+J124+J127</f>
        <v>4617960.68</v>
      </c>
      <c r="K118" s="170">
        <f>K121+K127+K124</f>
        <v>3755837.2800000003</v>
      </c>
      <c r="L118" s="13">
        <f t="shared" ref="L118:M118" si="33">L121</f>
        <v>67408.37</v>
      </c>
      <c r="M118" s="13">
        <f t="shared" si="33"/>
        <v>90908.14</v>
      </c>
      <c r="N118" s="219"/>
      <c r="O118" s="219"/>
      <c r="P118" s="219"/>
      <c r="Q118" s="219"/>
      <c r="R118" s="219"/>
      <c r="S118" s="219"/>
      <c r="T118" s="219"/>
      <c r="U118" s="219"/>
      <c r="V118" s="219"/>
      <c r="W118" s="8"/>
      <c r="X118" s="9"/>
      <c r="Y118" s="9"/>
    </row>
    <row r="119" spans="1:25" ht="39.6" customHeight="1" x14ac:dyDescent="0.3">
      <c r="A119" s="245"/>
      <c r="B119" s="201"/>
      <c r="C119" s="202"/>
      <c r="D119" s="202"/>
      <c r="E119" s="201"/>
      <c r="F119" s="63" t="s">
        <v>110</v>
      </c>
      <c r="G119" s="13">
        <f>H119+I119+J119+K119+L119+M119</f>
        <v>0</v>
      </c>
      <c r="H119" s="13">
        <v>0</v>
      </c>
      <c r="I119" s="13">
        <v>0</v>
      </c>
      <c r="J119" s="13">
        <v>0</v>
      </c>
      <c r="K119" s="170">
        <v>0</v>
      </c>
      <c r="L119" s="13">
        <v>0</v>
      </c>
      <c r="M119" s="13">
        <v>0</v>
      </c>
      <c r="N119" s="219"/>
      <c r="O119" s="219"/>
      <c r="P119" s="219"/>
      <c r="Q119" s="219"/>
      <c r="R119" s="219"/>
      <c r="S119" s="219"/>
      <c r="T119" s="219"/>
      <c r="U119" s="219"/>
      <c r="V119" s="219"/>
      <c r="W119" s="8"/>
      <c r="X119" s="9"/>
      <c r="Y119" s="9"/>
    </row>
    <row r="120" spans="1:25" ht="40.799999999999997" customHeight="1" x14ac:dyDescent="0.3">
      <c r="A120" s="84" t="s">
        <v>227</v>
      </c>
      <c r="B120" s="292" t="s">
        <v>157</v>
      </c>
      <c r="C120" s="197">
        <v>2021</v>
      </c>
      <c r="D120" s="197">
        <v>2026</v>
      </c>
      <c r="E120" s="201" t="s">
        <v>107</v>
      </c>
      <c r="F120" s="63" t="s">
        <v>10</v>
      </c>
      <c r="G120" s="13">
        <f>G121+G122</f>
        <v>597142.78</v>
      </c>
      <c r="H120" s="13">
        <f>H121</f>
        <v>169396.81</v>
      </c>
      <c r="I120" s="13">
        <f t="shared" ref="I120:M120" si="34">I121</f>
        <v>63734.720000000001</v>
      </c>
      <c r="J120" s="13">
        <f>J121</f>
        <v>124994.74</v>
      </c>
      <c r="K120" s="170">
        <f t="shared" si="34"/>
        <v>80700</v>
      </c>
      <c r="L120" s="13">
        <f t="shared" si="34"/>
        <v>67408.37</v>
      </c>
      <c r="M120" s="13">
        <f t="shared" si="34"/>
        <v>90908.14</v>
      </c>
      <c r="N120" s="212" t="s">
        <v>122</v>
      </c>
      <c r="O120" s="212" t="s">
        <v>112</v>
      </c>
      <c r="P120" s="228" t="s">
        <v>56</v>
      </c>
      <c r="Q120" s="228">
        <v>100</v>
      </c>
      <c r="R120" s="212">
        <v>100</v>
      </c>
      <c r="S120" s="212">
        <v>100</v>
      </c>
      <c r="T120" s="212">
        <v>100</v>
      </c>
      <c r="U120" s="212">
        <v>100</v>
      </c>
      <c r="V120" s="212">
        <v>100</v>
      </c>
      <c r="W120" s="8"/>
      <c r="X120" s="9"/>
      <c r="Y120" s="9"/>
    </row>
    <row r="121" spans="1:25" ht="27.6" customHeight="1" x14ac:dyDescent="0.3">
      <c r="A121" s="73"/>
      <c r="B121" s="215"/>
      <c r="C121" s="200"/>
      <c r="D121" s="200"/>
      <c r="E121" s="201"/>
      <c r="F121" s="63" t="s">
        <v>109</v>
      </c>
      <c r="G121" s="13">
        <f>H121+I121+J121+K121+L121+M121</f>
        <v>597142.78</v>
      </c>
      <c r="H121" s="13">
        <v>169396.81</v>
      </c>
      <c r="I121" s="13">
        <v>63734.720000000001</v>
      </c>
      <c r="J121" s="27">
        <v>124994.74</v>
      </c>
      <c r="K121" s="173">
        <v>80700</v>
      </c>
      <c r="L121" s="27">
        <v>67408.37</v>
      </c>
      <c r="M121" s="27">
        <v>90908.14</v>
      </c>
      <c r="N121" s="213"/>
      <c r="O121" s="213"/>
      <c r="P121" s="229"/>
      <c r="Q121" s="229"/>
      <c r="R121" s="213"/>
      <c r="S121" s="213"/>
      <c r="T121" s="213"/>
      <c r="U121" s="213"/>
      <c r="V121" s="213"/>
      <c r="W121" s="8"/>
      <c r="X121" s="9"/>
      <c r="Y121" s="9"/>
    </row>
    <row r="122" spans="1:25" ht="28.8" customHeight="1" x14ac:dyDescent="0.3">
      <c r="A122" s="73"/>
      <c r="B122" s="215"/>
      <c r="C122" s="200"/>
      <c r="D122" s="200"/>
      <c r="E122" s="201"/>
      <c r="F122" s="63" t="s">
        <v>110</v>
      </c>
      <c r="G122" s="13">
        <f>H122+I122+J122+K122+L122+M122</f>
        <v>0</v>
      </c>
      <c r="H122" s="13">
        <v>0</v>
      </c>
      <c r="I122" s="13">
        <v>0</v>
      </c>
      <c r="J122" s="13">
        <v>0</v>
      </c>
      <c r="K122" s="170">
        <v>0</v>
      </c>
      <c r="L122" s="13">
        <v>0</v>
      </c>
      <c r="M122" s="13">
        <v>0</v>
      </c>
      <c r="N122" s="213"/>
      <c r="O122" s="213"/>
      <c r="P122" s="229"/>
      <c r="Q122" s="229"/>
      <c r="R122" s="213"/>
      <c r="S122" s="213"/>
      <c r="T122" s="213"/>
      <c r="U122" s="213"/>
      <c r="V122" s="213"/>
      <c r="W122" s="8"/>
      <c r="X122" s="9"/>
      <c r="Y122" s="9"/>
    </row>
    <row r="123" spans="1:25" ht="38.4" customHeight="1" x14ac:dyDescent="0.3">
      <c r="A123" s="66" t="s">
        <v>228</v>
      </c>
      <c r="B123" s="214" t="s">
        <v>158</v>
      </c>
      <c r="C123" s="197">
        <v>2021</v>
      </c>
      <c r="D123" s="197">
        <v>2026</v>
      </c>
      <c r="E123" s="201" t="s">
        <v>107</v>
      </c>
      <c r="F123" s="63" t="s">
        <v>10</v>
      </c>
      <c r="G123" s="13">
        <f>G124+G125</f>
        <v>7374796.3799999999</v>
      </c>
      <c r="H123" s="13">
        <f>H124</f>
        <v>0</v>
      </c>
      <c r="I123" s="13">
        <f t="shared" ref="I123:M123" si="35">I124</f>
        <v>2851832.99</v>
      </c>
      <c r="J123" s="13">
        <f t="shared" si="35"/>
        <v>3146827.27</v>
      </c>
      <c r="K123" s="170">
        <f t="shared" si="35"/>
        <v>1376136.12</v>
      </c>
      <c r="L123" s="13">
        <f t="shared" si="35"/>
        <v>0</v>
      </c>
      <c r="M123" s="13">
        <f t="shared" si="35"/>
        <v>0</v>
      </c>
      <c r="N123" s="212" t="s">
        <v>123</v>
      </c>
      <c r="O123" s="212" t="s">
        <v>38</v>
      </c>
      <c r="P123" s="228"/>
      <c r="Q123" s="228"/>
      <c r="R123" s="212">
        <v>2</v>
      </c>
      <c r="S123" s="212"/>
      <c r="T123" s="212"/>
      <c r="U123" s="212"/>
      <c r="V123" s="212"/>
      <c r="W123" s="8"/>
      <c r="X123" s="9"/>
      <c r="Y123" s="9"/>
    </row>
    <row r="124" spans="1:25" ht="36" customHeight="1" x14ac:dyDescent="0.3">
      <c r="A124" s="73"/>
      <c r="B124" s="215"/>
      <c r="C124" s="200"/>
      <c r="D124" s="200"/>
      <c r="E124" s="201"/>
      <c r="F124" s="63" t="s">
        <v>109</v>
      </c>
      <c r="G124" s="13">
        <f>H124+I124+J124+K124+L124+M124</f>
        <v>7374796.3799999999</v>
      </c>
      <c r="H124" s="13">
        <v>0</v>
      </c>
      <c r="I124" s="13">
        <v>2851832.99</v>
      </c>
      <c r="J124" s="27">
        <v>3146827.27</v>
      </c>
      <c r="K124" s="173">
        <v>1376136.12</v>
      </c>
      <c r="L124" s="27">
        <v>0</v>
      </c>
      <c r="M124" s="27">
        <v>0</v>
      </c>
      <c r="N124" s="213"/>
      <c r="O124" s="213"/>
      <c r="P124" s="229"/>
      <c r="Q124" s="229"/>
      <c r="R124" s="213"/>
      <c r="S124" s="213"/>
      <c r="T124" s="213"/>
      <c r="U124" s="213"/>
      <c r="V124" s="213"/>
      <c r="W124" s="8"/>
      <c r="X124" s="9"/>
      <c r="Y124" s="9"/>
    </row>
    <row r="125" spans="1:25" ht="127.2" customHeight="1" x14ac:dyDescent="0.3">
      <c r="A125" s="73"/>
      <c r="B125" s="215"/>
      <c r="C125" s="200"/>
      <c r="D125" s="200"/>
      <c r="E125" s="201"/>
      <c r="F125" s="63" t="s">
        <v>110</v>
      </c>
      <c r="G125" s="13">
        <f>H125+I125+J125+K125+L125+M125</f>
        <v>0</v>
      </c>
      <c r="H125" s="13">
        <v>0</v>
      </c>
      <c r="I125" s="13">
        <v>0</v>
      </c>
      <c r="J125" s="13">
        <v>0</v>
      </c>
      <c r="K125" s="170">
        <v>0</v>
      </c>
      <c r="L125" s="13">
        <v>0</v>
      </c>
      <c r="M125" s="13">
        <v>0</v>
      </c>
      <c r="N125" s="213"/>
      <c r="O125" s="213"/>
      <c r="P125" s="229"/>
      <c r="Q125" s="229"/>
      <c r="R125" s="213"/>
      <c r="S125" s="213"/>
      <c r="T125" s="213"/>
      <c r="U125" s="213"/>
      <c r="V125" s="213"/>
      <c r="W125" s="8"/>
      <c r="X125" s="9"/>
      <c r="Y125" s="9"/>
    </row>
    <row r="126" spans="1:25" ht="31.2" customHeight="1" x14ac:dyDescent="0.3">
      <c r="A126" s="66" t="s">
        <v>229</v>
      </c>
      <c r="B126" s="214" t="s">
        <v>159</v>
      </c>
      <c r="C126" s="197">
        <v>2021</v>
      </c>
      <c r="D126" s="197">
        <v>2026</v>
      </c>
      <c r="E126" s="231" t="s">
        <v>107</v>
      </c>
      <c r="F126" s="63" t="s">
        <v>10</v>
      </c>
      <c r="G126" s="13">
        <f>G127</f>
        <v>6019814.8000000007</v>
      </c>
      <c r="H126" s="13">
        <f>H127</f>
        <v>0</v>
      </c>
      <c r="I126" s="13">
        <f t="shared" ref="I126:M126" si="36">I127</f>
        <v>2374674.9700000002</v>
      </c>
      <c r="J126" s="13">
        <f t="shared" si="36"/>
        <v>1346138.67</v>
      </c>
      <c r="K126" s="170">
        <f t="shared" si="36"/>
        <v>2299001.16</v>
      </c>
      <c r="L126" s="13">
        <f t="shared" si="36"/>
        <v>0</v>
      </c>
      <c r="M126" s="13">
        <f t="shared" si="36"/>
        <v>0</v>
      </c>
      <c r="N126" s="212" t="s">
        <v>124</v>
      </c>
      <c r="O126" s="212" t="s">
        <v>38</v>
      </c>
      <c r="P126" s="228" t="s">
        <v>56</v>
      </c>
      <c r="Q126" s="228"/>
      <c r="R126" s="212">
        <v>3</v>
      </c>
      <c r="S126" s="212"/>
      <c r="T126" s="212"/>
      <c r="U126" s="212"/>
      <c r="V126" s="212"/>
      <c r="W126" s="8"/>
      <c r="X126" s="9"/>
      <c r="Y126" s="9"/>
    </row>
    <row r="127" spans="1:25" ht="18" x14ac:dyDescent="0.3">
      <c r="A127" s="73"/>
      <c r="B127" s="215"/>
      <c r="C127" s="200"/>
      <c r="D127" s="200"/>
      <c r="E127" s="215"/>
      <c r="F127" s="63" t="s">
        <v>109</v>
      </c>
      <c r="G127" s="13">
        <f>H127+I127+J127+K127+L127+M127</f>
        <v>6019814.8000000007</v>
      </c>
      <c r="H127" s="13">
        <v>0</v>
      </c>
      <c r="I127" s="13">
        <v>2374674.9700000002</v>
      </c>
      <c r="J127" s="27">
        <v>1346138.67</v>
      </c>
      <c r="K127" s="173">
        <v>2299001.16</v>
      </c>
      <c r="L127" s="27">
        <v>0</v>
      </c>
      <c r="M127" s="27">
        <v>0</v>
      </c>
      <c r="N127" s="213"/>
      <c r="O127" s="213"/>
      <c r="P127" s="229"/>
      <c r="Q127" s="229"/>
      <c r="R127" s="213"/>
      <c r="S127" s="213"/>
      <c r="T127" s="213"/>
      <c r="U127" s="213"/>
      <c r="V127" s="213"/>
      <c r="W127" s="8"/>
      <c r="X127" s="9"/>
      <c r="Y127" s="9"/>
    </row>
    <row r="128" spans="1:25" ht="219.6" customHeight="1" x14ac:dyDescent="0.3">
      <c r="A128" s="73"/>
      <c r="B128" s="215"/>
      <c r="C128" s="200"/>
      <c r="D128" s="200"/>
      <c r="E128" s="215"/>
      <c r="F128" s="63" t="s">
        <v>110</v>
      </c>
      <c r="G128" s="85">
        <v>0</v>
      </c>
      <c r="H128" s="13">
        <v>0</v>
      </c>
      <c r="I128" s="13">
        <v>0</v>
      </c>
      <c r="J128" s="13">
        <v>0</v>
      </c>
      <c r="K128" s="170">
        <v>0</v>
      </c>
      <c r="L128" s="13">
        <v>0</v>
      </c>
      <c r="M128" s="13">
        <v>0</v>
      </c>
      <c r="N128" s="213"/>
      <c r="O128" s="213"/>
      <c r="P128" s="229"/>
      <c r="Q128" s="229"/>
      <c r="R128" s="213"/>
      <c r="S128" s="213"/>
      <c r="T128" s="213"/>
      <c r="U128" s="213"/>
      <c r="V128" s="213"/>
      <c r="W128" s="8"/>
      <c r="X128" s="9"/>
      <c r="Y128" s="9"/>
    </row>
    <row r="129" spans="1:25" ht="78" customHeight="1" x14ac:dyDescent="0.3">
      <c r="A129" s="61"/>
      <c r="B129" s="62" t="s">
        <v>138</v>
      </c>
      <c r="C129" s="60">
        <v>2021</v>
      </c>
      <c r="D129" s="60">
        <v>2026</v>
      </c>
      <c r="E129" s="63"/>
      <c r="F129" s="119" t="s">
        <v>22</v>
      </c>
      <c r="G129" s="13" t="s">
        <v>22</v>
      </c>
      <c r="H129" s="13" t="s">
        <v>22</v>
      </c>
      <c r="I129" s="13" t="s">
        <v>22</v>
      </c>
      <c r="J129" s="13" t="s">
        <v>22</v>
      </c>
      <c r="K129" s="170" t="s">
        <v>22</v>
      </c>
      <c r="L129" s="49" t="s">
        <v>22</v>
      </c>
      <c r="M129" s="49" t="s">
        <v>22</v>
      </c>
      <c r="N129" s="59" t="s">
        <v>22</v>
      </c>
      <c r="O129" s="59" t="s">
        <v>22</v>
      </c>
      <c r="P129" s="86" t="s">
        <v>22</v>
      </c>
      <c r="Q129" s="86" t="s">
        <v>22</v>
      </c>
      <c r="R129" s="59" t="s">
        <v>22</v>
      </c>
      <c r="S129" s="59" t="s">
        <v>22</v>
      </c>
      <c r="T129" s="59" t="s">
        <v>22</v>
      </c>
      <c r="U129" s="59" t="s">
        <v>22</v>
      </c>
      <c r="V129" s="59" t="s">
        <v>22</v>
      </c>
      <c r="W129" s="8"/>
      <c r="X129" s="9"/>
      <c r="Y129" s="9"/>
    </row>
    <row r="130" spans="1:25" ht="38.4" customHeight="1" x14ac:dyDescent="0.3">
      <c r="A130" s="66" t="s">
        <v>230</v>
      </c>
      <c r="B130" s="203" t="s">
        <v>160</v>
      </c>
      <c r="C130" s="202">
        <v>2021</v>
      </c>
      <c r="D130" s="202">
        <v>2026</v>
      </c>
      <c r="E130" s="201" t="s">
        <v>107</v>
      </c>
      <c r="F130" s="63" t="s">
        <v>10</v>
      </c>
      <c r="G130" s="13">
        <f>G131+G132</f>
        <v>7828143.6200000001</v>
      </c>
      <c r="H130" s="13">
        <f>H131</f>
        <v>4883007.83</v>
      </c>
      <c r="I130" s="13">
        <f t="shared" ref="I130:M130" si="37">I131</f>
        <v>2945135.79</v>
      </c>
      <c r="J130" s="13">
        <f t="shared" si="37"/>
        <v>0</v>
      </c>
      <c r="K130" s="170">
        <f t="shared" si="37"/>
        <v>0</v>
      </c>
      <c r="L130" s="13">
        <f t="shared" si="37"/>
        <v>0</v>
      </c>
      <c r="M130" s="13">
        <f t="shared" si="37"/>
        <v>0</v>
      </c>
      <c r="N130" s="202" t="s">
        <v>9</v>
      </c>
      <c r="O130" s="202" t="s">
        <v>9</v>
      </c>
      <c r="P130" s="202" t="s">
        <v>9</v>
      </c>
      <c r="Q130" s="202" t="s">
        <v>9</v>
      </c>
      <c r="R130" s="202" t="s">
        <v>9</v>
      </c>
      <c r="S130" s="202" t="s">
        <v>9</v>
      </c>
      <c r="T130" s="202" t="s">
        <v>9</v>
      </c>
      <c r="U130" s="202" t="s">
        <v>9</v>
      </c>
      <c r="V130" s="202" t="s">
        <v>9</v>
      </c>
      <c r="W130" s="8"/>
      <c r="X130" s="9"/>
      <c r="Y130" s="9"/>
    </row>
    <row r="131" spans="1:25" ht="33.6" customHeight="1" x14ac:dyDescent="0.3">
      <c r="A131" s="73"/>
      <c r="B131" s="201"/>
      <c r="C131" s="202"/>
      <c r="D131" s="202"/>
      <c r="E131" s="201"/>
      <c r="F131" s="63" t="s">
        <v>109</v>
      </c>
      <c r="G131" s="13">
        <f>H131+I131+J131+K131+L131+M131</f>
        <v>7828143.6200000001</v>
      </c>
      <c r="H131" s="13">
        <f t="shared" ref="H131:M131" si="38">H134+H137</f>
        <v>4883007.83</v>
      </c>
      <c r="I131" s="13">
        <f t="shared" si="38"/>
        <v>2945135.79</v>
      </c>
      <c r="J131" s="13">
        <f t="shared" si="38"/>
        <v>0</v>
      </c>
      <c r="K131" s="170">
        <f t="shared" si="38"/>
        <v>0</v>
      </c>
      <c r="L131" s="13">
        <f t="shared" si="38"/>
        <v>0</v>
      </c>
      <c r="M131" s="13">
        <f t="shared" si="38"/>
        <v>0</v>
      </c>
      <c r="N131" s="202"/>
      <c r="O131" s="202"/>
      <c r="P131" s="202"/>
      <c r="Q131" s="202"/>
      <c r="R131" s="202"/>
      <c r="S131" s="202"/>
      <c r="T131" s="202"/>
      <c r="U131" s="202"/>
      <c r="V131" s="202"/>
      <c r="W131" s="8"/>
      <c r="X131" s="9"/>
      <c r="Y131" s="9"/>
    </row>
    <row r="132" spans="1:25" ht="39.6" customHeight="1" x14ac:dyDescent="0.3">
      <c r="A132" s="73"/>
      <c r="B132" s="201"/>
      <c r="C132" s="202"/>
      <c r="D132" s="202"/>
      <c r="E132" s="201"/>
      <c r="F132" s="63" t="s">
        <v>110</v>
      </c>
      <c r="G132" s="13">
        <v>0</v>
      </c>
      <c r="H132" s="13">
        <v>0</v>
      </c>
      <c r="I132" s="13">
        <v>0</v>
      </c>
      <c r="J132" s="13">
        <v>0</v>
      </c>
      <c r="K132" s="170">
        <v>0</v>
      </c>
      <c r="L132" s="13">
        <v>0</v>
      </c>
      <c r="M132" s="13">
        <v>0</v>
      </c>
      <c r="N132" s="202"/>
      <c r="O132" s="202"/>
      <c r="P132" s="202"/>
      <c r="Q132" s="202"/>
      <c r="R132" s="202"/>
      <c r="S132" s="202"/>
      <c r="T132" s="202"/>
      <c r="U132" s="202"/>
      <c r="V132" s="202"/>
      <c r="W132" s="8"/>
      <c r="X132" s="9"/>
      <c r="Y132" s="9"/>
    </row>
    <row r="133" spans="1:25" ht="36" customHeight="1" x14ac:dyDescent="0.3">
      <c r="A133" s="66" t="s">
        <v>231</v>
      </c>
      <c r="B133" s="214" t="s">
        <v>161</v>
      </c>
      <c r="C133" s="197">
        <v>2021</v>
      </c>
      <c r="D133" s="197">
        <v>2026</v>
      </c>
      <c r="E133" s="201" t="s">
        <v>107</v>
      </c>
      <c r="F133" s="63" t="s">
        <v>10</v>
      </c>
      <c r="G133" s="13">
        <f>G134+G135</f>
        <v>1821415.83</v>
      </c>
      <c r="H133" s="13">
        <f>H134</f>
        <v>1821415.83</v>
      </c>
      <c r="I133" s="13">
        <f t="shared" ref="I133:M133" si="39">I134</f>
        <v>0</v>
      </c>
      <c r="J133" s="13">
        <f t="shared" si="39"/>
        <v>0</v>
      </c>
      <c r="K133" s="170">
        <f t="shared" si="39"/>
        <v>0</v>
      </c>
      <c r="L133" s="13">
        <f t="shared" si="39"/>
        <v>0</v>
      </c>
      <c r="M133" s="13">
        <f t="shared" si="39"/>
        <v>0</v>
      </c>
      <c r="N133" s="212" t="s">
        <v>125</v>
      </c>
      <c r="O133" s="212" t="s">
        <v>38</v>
      </c>
      <c r="P133" s="222" t="s">
        <v>126</v>
      </c>
      <c r="Q133" s="222" t="s">
        <v>16</v>
      </c>
      <c r="R133" s="222" t="s">
        <v>127</v>
      </c>
      <c r="S133" s="222"/>
      <c r="T133" s="222"/>
      <c r="U133" s="222"/>
      <c r="V133" s="222"/>
      <c r="W133" s="8"/>
      <c r="X133" s="9"/>
      <c r="Y133" s="9"/>
    </row>
    <row r="134" spans="1:25" ht="21.6" customHeight="1" x14ac:dyDescent="0.3">
      <c r="A134" s="73"/>
      <c r="B134" s="215"/>
      <c r="C134" s="200"/>
      <c r="D134" s="200"/>
      <c r="E134" s="201"/>
      <c r="F134" s="63" t="s">
        <v>109</v>
      </c>
      <c r="G134" s="13">
        <f>H134+I134+J134+K134+L134+M134</f>
        <v>1821415.83</v>
      </c>
      <c r="H134" s="13">
        <v>1821415.83</v>
      </c>
      <c r="I134" s="29">
        <v>0</v>
      </c>
      <c r="J134" s="27">
        <v>0</v>
      </c>
      <c r="K134" s="173">
        <v>0</v>
      </c>
      <c r="L134" s="27">
        <v>0</v>
      </c>
      <c r="M134" s="27">
        <v>0</v>
      </c>
      <c r="N134" s="213"/>
      <c r="O134" s="213"/>
      <c r="P134" s="223"/>
      <c r="Q134" s="223"/>
      <c r="R134" s="223"/>
      <c r="S134" s="223"/>
      <c r="T134" s="223"/>
      <c r="U134" s="223"/>
      <c r="V134" s="223"/>
      <c r="W134" s="8"/>
      <c r="X134" s="9"/>
      <c r="Y134" s="9"/>
    </row>
    <row r="135" spans="1:25" ht="31.2" customHeight="1" x14ac:dyDescent="0.3">
      <c r="A135" s="73"/>
      <c r="B135" s="215"/>
      <c r="C135" s="200"/>
      <c r="D135" s="200"/>
      <c r="E135" s="201"/>
      <c r="F135" s="63" t="s">
        <v>110</v>
      </c>
      <c r="G135" s="13">
        <f>H135+I135+J135+K135+L135+M135</f>
        <v>0</v>
      </c>
      <c r="H135" s="13">
        <v>0</v>
      </c>
      <c r="I135" s="13">
        <v>0</v>
      </c>
      <c r="J135" s="13">
        <v>0</v>
      </c>
      <c r="K135" s="170">
        <v>0</v>
      </c>
      <c r="L135" s="13">
        <v>0</v>
      </c>
      <c r="M135" s="13">
        <v>0</v>
      </c>
      <c r="N135" s="213"/>
      <c r="O135" s="213"/>
      <c r="P135" s="223"/>
      <c r="Q135" s="223"/>
      <c r="R135" s="223"/>
      <c r="S135" s="223"/>
      <c r="T135" s="223"/>
      <c r="U135" s="223"/>
      <c r="V135" s="223"/>
      <c r="W135" s="8"/>
      <c r="X135" s="9"/>
      <c r="Y135" s="9"/>
    </row>
    <row r="136" spans="1:25" ht="51.6" customHeight="1" x14ac:dyDescent="0.3">
      <c r="A136" s="73" t="s">
        <v>232</v>
      </c>
      <c r="B136" s="214" t="s">
        <v>162</v>
      </c>
      <c r="C136" s="197">
        <v>2021</v>
      </c>
      <c r="D136" s="197">
        <v>2026</v>
      </c>
      <c r="E136" s="201" t="s">
        <v>107</v>
      </c>
      <c r="F136" s="63" t="s">
        <v>10</v>
      </c>
      <c r="G136" s="13">
        <f>G137+G138</f>
        <v>6006727.79</v>
      </c>
      <c r="H136" s="13">
        <f>H137</f>
        <v>3061592</v>
      </c>
      <c r="I136" s="13">
        <f t="shared" ref="I136:M136" si="40">I137</f>
        <v>2945135.79</v>
      </c>
      <c r="J136" s="13">
        <f t="shared" si="40"/>
        <v>0</v>
      </c>
      <c r="K136" s="170">
        <f t="shared" si="40"/>
        <v>0</v>
      </c>
      <c r="L136" s="13">
        <f t="shared" si="40"/>
        <v>0</v>
      </c>
      <c r="M136" s="13">
        <f t="shared" si="40"/>
        <v>0</v>
      </c>
      <c r="N136" s="212" t="s">
        <v>128</v>
      </c>
      <c r="O136" s="212" t="s">
        <v>38</v>
      </c>
      <c r="P136" s="222" t="s">
        <v>129</v>
      </c>
      <c r="Q136" s="222" t="s">
        <v>130</v>
      </c>
      <c r="R136" s="222" t="s">
        <v>16</v>
      </c>
      <c r="S136" s="222"/>
      <c r="T136" s="222"/>
      <c r="U136" s="222"/>
      <c r="V136" s="222"/>
      <c r="W136" s="8"/>
      <c r="X136" s="9"/>
      <c r="Y136" s="9"/>
    </row>
    <row r="137" spans="1:25" ht="24" customHeight="1" x14ac:dyDescent="0.3">
      <c r="A137" s="73"/>
      <c r="B137" s="215"/>
      <c r="C137" s="200"/>
      <c r="D137" s="200"/>
      <c r="E137" s="201"/>
      <c r="F137" s="63" t="s">
        <v>109</v>
      </c>
      <c r="G137" s="13">
        <f>H137+I137+J137+K137+L137+M137</f>
        <v>6006727.79</v>
      </c>
      <c r="H137" s="13">
        <v>3061592</v>
      </c>
      <c r="I137" s="29">
        <v>2945135.79</v>
      </c>
      <c r="J137" s="27">
        <v>0</v>
      </c>
      <c r="K137" s="173">
        <v>0</v>
      </c>
      <c r="L137" s="27">
        <v>0</v>
      </c>
      <c r="M137" s="27">
        <v>0</v>
      </c>
      <c r="N137" s="213"/>
      <c r="O137" s="213"/>
      <c r="P137" s="223"/>
      <c r="Q137" s="223"/>
      <c r="R137" s="223"/>
      <c r="S137" s="223"/>
      <c r="T137" s="223"/>
      <c r="U137" s="223"/>
      <c r="V137" s="223"/>
      <c r="W137" s="8"/>
      <c r="X137" s="9"/>
      <c r="Y137" s="9"/>
    </row>
    <row r="138" spans="1:25" ht="31.2" customHeight="1" x14ac:dyDescent="0.3">
      <c r="A138" s="73"/>
      <c r="B138" s="215"/>
      <c r="C138" s="200"/>
      <c r="D138" s="200"/>
      <c r="E138" s="201"/>
      <c r="F138" s="63" t="s">
        <v>110</v>
      </c>
      <c r="G138" s="13">
        <f>H138+I138+J138+K138+L138+M138</f>
        <v>0</v>
      </c>
      <c r="H138" s="13">
        <v>0</v>
      </c>
      <c r="I138" s="13">
        <v>0</v>
      </c>
      <c r="J138" s="13">
        <v>0</v>
      </c>
      <c r="K138" s="170">
        <v>0</v>
      </c>
      <c r="L138" s="13">
        <v>0</v>
      </c>
      <c r="M138" s="13"/>
      <c r="N138" s="213"/>
      <c r="O138" s="213"/>
      <c r="P138" s="223"/>
      <c r="Q138" s="223"/>
      <c r="R138" s="223"/>
      <c r="S138" s="223"/>
      <c r="T138" s="223"/>
      <c r="U138" s="223"/>
      <c r="V138" s="223"/>
      <c r="W138" s="8"/>
      <c r="X138" s="9"/>
      <c r="Y138" s="9"/>
    </row>
    <row r="139" spans="1:25" ht="54" customHeight="1" x14ac:dyDescent="0.3">
      <c r="A139" s="61"/>
      <c r="B139" s="75" t="s">
        <v>139</v>
      </c>
      <c r="C139" s="119" t="s">
        <v>22</v>
      </c>
      <c r="D139" s="119" t="s">
        <v>22</v>
      </c>
      <c r="E139" s="118" t="s">
        <v>22</v>
      </c>
      <c r="F139" s="60" t="s">
        <v>22</v>
      </c>
      <c r="G139" s="13" t="s">
        <v>22</v>
      </c>
      <c r="H139" s="13" t="s">
        <v>22</v>
      </c>
      <c r="I139" s="13" t="s">
        <v>22</v>
      </c>
      <c r="J139" s="13" t="s">
        <v>22</v>
      </c>
      <c r="K139" s="170" t="s">
        <v>22</v>
      </c>
      <c r="L139" s="13" t="s">
        <v>22</v>
      </c>
      <c r="M139" s="13" t="s">
        <v>22</v>
      </c>
      <c r="N139" s="60" t="s">
        <v>22</v>
      </c>
      <c r="O139" s="60" t="s">
        <v>22</v>
      </c>
      <c r="P139" s="91" t="s">
        <v>22</v>
      </c>
      <c r="Q139" s="91" t="s">
        <v>22</v>
      </c>
      <c r="R139" s="91" t="s">
        <v>22</v>
      </c>
      <c r="S139" s="91" t="s">
        <v>22</v>
      </c>
      <c r="T139" s="91" t="s">
        <v>22</v>
      </c>
      <c r="U139" s="91" t="s">
        <v>22</v>
      </c>
      <c r="V139" s="92" t="s">
        <v>22</v>
      </c>
      <c r="W139" s="8"/>
      <c r="X139" s="9"/>
      <c r="Y139" s="9"/>
    </row>
    <row r="140" spans="1:25" ht="36" x14ac:dyDescent="0.3">
      <c r="A140" s="73" t="s">
        <v>233</v>
      </c>
      <c r="B140" s="203" t="s">
        <v>163</v>
      </c>
      <c r="C140" s="202">
        <v>2021</v>
      </c>
      <c r="D140" s="202">
        <v>2026</v>
      </c>
      <c r="E140" s="201" t="s">
        <v>107</v>
      </c>
      <c r="F140" s="63" t="s">
        <v>10</v>
      </c>
      <c r="G140" s="13">
        <f>G141+G142</f>
        <v>11879921.879999999</v>
      </c>
      <c r="H140" s="13">
        <f>H141</f>
        <v>0</v>
      </c>
      <c r="I140" s="13">
        <f t="shared" ref="I140:M140" si="41">I141</f>
        <v>953215</v>
      </c>
      <c r="J140" s="13">
        <f>J141+J142</f>
        <v>3862925.63</v>
      </c>
      <c r="K140" s="170">
        <f>K141+K142</f>
        <v>6763781.25</v>
      </c>
      <c r="L140" s="13">
        <f t="shared" si="41"/>
        <v>150000</v>
      </c>
      <c r="M140" s="13">
        <f t="shared" si="41"/>
        <v>150000</v>
      </c>
      <c r="N140" s="219" t="s">
        <v>9</v>
      </c>
      <c r="O140" s="219" t="s">
        <v>9</v>
      </c>
      <c r="P140" s="219" t="s">
        <v>9</v>
      </c>
      <c r="Q140" s="219" t="s">
        <v>9</v>
      </c>
      <c r="R140" s="219" t="s">
        <v>9</v>
      </c>
      <c r="S140" s="219" t="s">
        <v>9</v>
      </c>
      <c r="T140" s="219" t="s">
        <v>9</v>
      </c>
      <c r="U140" s="219" t="s">
        <v>9</v>
      </c>
      <c r="V140" s="219" t="s">
        <v>9</v>
      </c>
      <c r="W140" s="8"/>
      <c r="X140" s="9"/>
      <c r="Y140" s="9"/>
    </row>
    <row r="141" spans="1:25" ht="27.6" customHeight="1" x14ac:dyDescent="0.3">
      <c r="A141" s="73"/>
      <c r="B141" s="201"/>
      <c r="C141" s="202"/>
      <c r="D141" s="202"/>
      <c r="E141" s="201"/>
      <c r="F141" s="63" t="s">
        <v>109</v>
      </c>
      <c r="G141" s="13">
        <f>H141+I141+J141+K141+L141+M141</f>
        <v>3825496.25</v>
      </c>
      <c r="H141" s="13">
        <f>H147</f>
        <v>0</v>
      </c>
      <c r="I141" s="13">
        <f>I144+I147</f>
        <v>953215</v>
      </c>
      <c r="J141" s="13">
        <f>J144+J147+J151+J154</f>
        <v>2208500</v>
      </c>
      <c r="K141" s="170">
        <f>K144+K151+K154+K157</f>
        <v>363781.25</v>
      </c>
      <c r="L141" s="13">
        <f>L144+L147+L151+L154+L157</f>
        <v>150000</v>
      </c>
      <c r="M141" s="13">
        <f>M144+M147+M151+M154+M157</f>
        <v>150000</v>
      </c>
      <c r="N141" s="219"/>
      <c r="O141" s="219"/>
      <c r="P141" s="219"/>
      <c r="Q141" s="219"/>
      <c r="R141" s="219"/>
      <c r="S141" s="219"/>
      <c r="T141" s="219"/>
      <c r="U141" s="219"/>
      <c r="V141" s="219"/>
      <c r="W141" s="8"/>
      <c r="X141" s="9"/>
      <c r="Y141" s="9"/>
    </row>
    <row r="142" spans="1:25" ht="46.2" customHeight="1" x14ac:dyDescent="0.3">
      <c r="A142" s="73"/>
      <c r="B142" s="201"/>
      <c r="C142" s="202"/>
      <c r="D142" s="202"/>
      <c r="E142" s="201"/>
      <c r="F142" s="63" t="s">
        <v>110</v>
      </c>
      <c r="G142" s="13">
        <f>H142+I142+J142+K142+L142+M142</f>
        <v>8054425.6299999999</v>
      </c>
      <c r="H142" s="13">
        <v>0</v>
      </c>
      <c r="I142" s="13">
        <v>0</v>
      </c>
      <c r="J142" s="13">
        <f>J145+J148+J152+J155</f>
        <v>1654425.63</v>
      </c>
      <c r="K142" s="170">
        <f>K145+K148+K152+K155+K158</f>
        <v>6400000</v>
      </c>
      <c r="L142" s="13">
        <v>0</v>
      </c>
      <c r="M142" s="13">
        <v>0</v>
      </c>
      <c r="N142" s="219"/>
      <c r="O142" s="219"/>
      <c r="P142" s="219"/>
      <c r="Q142" s="219"/>
      <c r="R142" s="219"/>
      <c r="S142" s="219"/>
      <c r="T142" s="219"/>
      <c r="U142" s="219"/>
      <c r="V142" s="219"/>
      <c r="W142" s="8"/>
      <c r="X142" s="9"/>
      <c r="Y142" s="9"/>
    </row>
    <row r="143" spans="1:25" ht="36" x14ac:dyDescent="0.3">
      <c r="A143" s="66" t="s">
        <v>234</v>
      </c>
      <c r="B143" s="214" t="s">
        <v>164</v>
      </c>
      <c r="C143" s="197">
        <v>2021</v>
      </c>
      <c r="D143" s="197">
        <v>2026</v>
      </c>
      <c r="E143" s="201" t="s">
        <v>107</v>
      </c>
      <c r="F143" s="63" t="s">
        <v>10</v>
      </c>
      <c r="G143" s="13">
        <f>G144+G145</f>
        <v>779100</v>
      </c>
      <c r="H143" s="13">
        <f>H144</f>
        <v>0</v>
      </c>
      <c r="I143" s="13">
        <f t="shared" ref="I143:M143" si="42">I144</f>
        <v>210600</v>
      </c>
      <c r="J143" s="13">
        <f t="shared" si="42"/>
        <v>68500</v>
      </c>
      <c r="K143" s="170">
        <f t="shared" si="42"/>
        <v>200000</v>
      </c>
      <c r="L143" s="13">
        <f t="shared" si="42"/>
        <v>150000</v>
      </c>
      <c r="M143" s="13">
        <f t="shared" si="42"/>
        <v>150000</v>
      </c>
      <c r="N143" s="212" t="s">
        <v>40</v>
      </c>
      <c r="O143" s="212" t="s">
        <v>38</v>
      </c>
      <c r="P143" s="222" t="s">
        <v>113</v>
      </c>
      <c r="Q143" s="222" t="s">
        <v>114</v>
      </c>
      <c r="R143" s="222" t="s">
        <v>115</v>
      </c>
      <c r="S143" s="222" t="s">
        <v>116</v>
      </c>
      <c r="T143" s="222" t="s">
        <v>114</v>
      </c>
      <c r="U143" s="222" t="s">
        <v>114</v>
      </c>
      <c r="V143" s="222" t="s">
        <v>114</v>
      </c>
      <c r="W143" s="8"/>
      <c r="X143" s="9"/>
      <c r="Y143" s="9"/>
    </row>
    <row r="144" spans="1:25" ht="24" customHeight="1" x14ac:dyDescent="0.3">
      <c r="A144" s="73"/>
      <c r="B144" s="215"/>
      <c r="C144" s="200"/>
      <c r="D144" s="200"/>
      <c r="E144" s="201"/>
      <c r="F144" s="63" t="s">
        <v>109</v>
      </c>
      <c r="G144" s="13">
        <f>H144+I144+J144+K144+L144+M144</f>
        <v>779100</v>
      </c>
      <c r="H144" s="13">
        <v>0</v>
      </c>
      <c r="I144" s="13">
        <v>210600</v>
      </c>
      <c r="J144" s="13">
        <v>68500</v>
      </c>
      <c r="K144" s="170">
        <v>200000</v>
      </c>
      <c r="L144" s="13">
        <v>150000</v>
      </c>
      <c r="M144" s="13">
        <v>150000</v>
      </c>
      <c r="N144" s="213"/>
      <c r="O144" s="213"/>
      <c r="P144" s="223"/>
      <c r="Q144" s="223"/>
      <c r="R144" s="223"/>
      <c r="S144" s="223"/>
      <c r="T144" s="223"/>
      <c r="U144" s="223"/>
      <c r="V144" s="223"/>
      <c r="W144" s="8"/>
      <c r="X144" s="9"/>
      <c r="Y144" s="9"/>
    </row>
    <row r="145" spans="1:25" ht="33.6" customHeight="1" x14ac:dyDescent="0.3">
      <c r="A145" s="73"/>
      <c r="B145" s="215"/>
      <c r="C145" s="200"/>
      <c r="D145" s="200"/>
      <c r="E145" s="201"/>
      <c r="F145" s="63" t="s">
        <v>110</v>
      </c>
      <c r="G145" s="13">
        <v>0</v>
      </c>
      <c r="H145" s="13">
        <v>0</v>
      </c>
      <c r="I145" s="13">
        <v>0</v>
      </c>
      <c r="J145" s="13">
        <v>0</v>
      </c>
      <c r="K145" s="170">
        <v>0</v>
      </c>
      <c r="L145" s="13">
        <v>0</v>
      </c>
      <c r="M145" s="13">
        <v>0</v>
      </c>
      <c r="N145" s="213"/>
      <c r="O145" s="213"/>
      <c r="P145" s="223"/>
      <c r="Q145" s="223"/>
      <c r="R145" s="223"/>
      <c r="S145" s="223"/>
      <c r="T145" s="223"/>
      <c r="U145" s="223"/>
      <c r="V145" s="223"/>
      <c r="W145" s="8"/>
      <c r="X145" s="9"/>
      <c r="Y145" s="9"/>
    </row>
    <row r="146" spans="1:25" ht="36" x14ac:dyDescent="0.3">
      <c r="A146" s="66" t="s">
        <v>235</v>
      </c>
      <c r="B146" s="214" t="s">
        <v>170</v>
      </c>
      <c r="C146" s="202">
        <v>2022</v>
      </c>
      <c r="D146" s="202">
        <v>2023</v>
      </c>
      <c r="E146" s="201" t="s">
        <v>107</v>
      </c>
      <c r="F146" s="63" t="s">
        <v>10</v>
      </c>
      <c r="G146" s="13">
        <f>G147+G148</f>
        <v>742615</v>
      </c>
      <c r="H146" s="13">
        <f>H147</f>
        <v>0</v>
      </c>
      <c r="I146" s="13">
        <f t="shared" ref="I146:M146" si="43">I147</f>
        <v>742615</v>
      </c>
      <c r="J146" s="13">
        <f t="shared" si="43"/>
        <v>0</v>
      </c>
      <c r="K146" s="170">
        <f t="shared" si="43"/>
        <v>0</v>
      </c>
      <c r="L146" s="13">
        <f t="shared" si="43"/>
        <v>0</v>
      </c>
      <c r="M146" s="13">
        <f t="shared" si="43"/>
        <v>0</v>
      </c>
      <c r="N146" s="219" t="s">
        <v>131</v>
      </c>
      <c r="O146" s="219" t="s">
        <v>132</v>
      </c>
      <c r="P146" s="295"/>
      <c r="Q146" s="295"/>
      <c r="R146" s="295"/>
      <c r="S146" s="295" t="s">
        <v>133</v>
      </c>
      <c r="T146" s="295"/>
      <c r="U146" s="295"/>
      <c r="V146" s="295"/>
      <c r="W146" s="8"/>
      <c r="X146" s="9"/>
      <c r="Y146" s="9"/>
    </row>
    <row r="147" spans="1:25" ht="36" customHeight="1" x14ac:dyDescent="0.3">
      <c r="A147" s="73"/>
      <c r="B147" s="233"/>
      <c r="C147" s="202"/>
      <c r="D147" s="202"/>
      <c r="E147" s="201"/>
      <c r="F147" s="63" t="s">
        <v>109</v>
      </c>
      <c r="G147" s="13">
        <f>H147+I147+J147+K147+L147+M147</f>
        <v>742615</v>
      </c>
      <c r="H147" s="13">
        <v>0</v>
      </c>
      <c r="I147" s="13">
        <v>742615</v>
      </c>
      <c r="J147" s="13">
        <v>0</v>
      </c>
      <c r="K147" s="170">
        <v>0</v>
      </c>
      <c r="L147" s="13">
        <v>0</v>
      </c>
      <c r="M147" s="13">
        <v>0</v>
      </c>
      <c r="N147" s="219"/>
      <c r="O147" s="219"/>
      <c r="P147" s="295"/>
      <c r="Q147" s="295"/>
      <c r="R147" s="295"/>
      <c r="S147" s="295"/>
      <c r="T147" s="295"/>
      <c r="U147" s="295"/>
      <c r="V147" s="295"/>
      <c r="W147" s="8"/>
      <c r="X147" s="9"/>
      <c r="Y147" s="9"/>
    </row>
    <row r="148" spans="1:25" ht="43.2" customHeight="1" x14ac:dyDescent="0.3">
      <c r="A148" s="73"/>
      <c r="B148" s="233"/>
      <c r="C148" s="202"/>
      <c r="D148" s="202"/>
      <c r="E148" s="201"/>
      <c r="F148" s="63" t="s">
        <v>110</v>
      </c>
      <c r="G148" s="13">
        <f>H148+I148+J148+K148+L148+M148</f>
        <v>0</v>
      </c>
      <c r="H148" s="13">
        <v>0</v>
      </c>
      <c r="I148" s="13">
        <v>0</v>
      </c>
      <c r="J148" s="13">
        <v>0</v>
      </c>
      <c r="K148" s="170">
        <v>0</v>
      </c>
      <c r="L148" s="13">
        <v>0</v>
      </c>
      <c r="M148" s="13">
        <v>0</v>
      </c>
      <c r="N148" s="219"/>
      <c r="O148" s="219"/>
      <c r="P148" s="295"/>
      <c r="Q148" s="295"/>
      <c r="R148" s="295"/>
      <c r="S148" s="295"/>
      <c r="T148" s="295"/>
      <c r="U148" s="295"/>
      <c r="V148" s="295"/>
      <c r="W148" s="8"/>
      <c r="X148" s="9"/>
      <c r="Y148" s="9"/>
    </row>
    <row r="149" spans="1:25" ht="74.400000000000006" customHeight="1" x14ac:dyDescent="0.3">
      <c r="A149" s="61"/>
      <c r="B149" s="88" t="s">
        <v>134</v>
      </c>
      <c r="C149" s="88"/>
      <c r="D149" s="88"/>
      <c r="E149" s="89"/>
      <c r="F149" s="63"/>
      <c r="G149" s="13"/>
      <c r="H149" s="13"/>
      <c r="I149" s="13">
        <v>742615</v>
      </c>
      <c r="J149" s="13"/>
      <c r="K149" s="170"/>
      <c r="L149" s="13"/>
      <c r="M149" s="13"/>
      <c r="N149" s="80" t="s">
        <v>135</v>
      </c>
      <c r="O149" s="82" t="s">
        <v>112</v>
      </c>
      <c r="P149" s="83"/>
      <c r="Q149" s="83"/>
      <c r="R149" s="83" t="s">
        <v>114</v>
      </c>
      <c r="S149" s="83"/>
      <c r="T149" s="83"/>
      <c r="U149" s="83"/>
      <c r="V149" s="83"/>
      <c r="W149" s="8"/>
      <c r="X149" s="9"/>
      <c r="Y149" s="9"/>
    </row>
    <row r="150" spans="1:25" ht="36" x14ac:dyDescent="0.3">
      <c r="A150" s="66" t="s">
        <v>236</v>
      </c>
      <c r="B150" s="185" t="s">
        <v>165</v>
      </c>
      <c r="C150" s="145">
        <v>2023</v>
      </c>
      <c r="D150" s="145">
        <v>2024</v>
      </c>
      <c r="E150" s="185" t="s">
        <v>107</v>
      </c>
      <c r="F150" s="146" t="s">
        <v>10</v>
      </c>
      <c r="G150" s="49">
        <f>G151+G152</f>
        <v>8185037.8799999999</v>
      </c>
      <c r="H150" s="49">
        <v>0</v>
      </c>
      <c r="I150" s="49">
        <f>I151</f>
        <v>0</v>
      </c>
      <c r="J150" s="13">
        <f>J151+J152</f>
        <v>1654425.63</v>
      </c>
      <c r="K150" s="170">
        <f>K151+K152</f>
        <v>6530612.25</v>
      </c>
      <c r="L150" s="49">
        <v>0</v>
      </c>
      <c r="M150" s="49">
        <v>0</v>
      </c>
      <c r="N150" s="232" t="s">
        <v>254</v>
      </c>
      <c r="O150" s="79" t="s">
        <v>38</v>
      </c>
      <c r="P150" s="81"/>
      <c r="Q150" s="81"/>
      <c r="R150" s="81"/>
      <c r="S150" s="81" t="s">
        <v>196</v>
      </c>
      <c r="T150" s="81"/>
      <c r="U150" s="81"/>
      <c r="V150" s="81"/>
      <c r="W150" s="8"/>
      <c r="X150" s="9"/>
      <c r="Y150" s="9"/>
    </row>
    <row r="151" spans="1:25" ht="27.6" customHeight="1" x14ac:dyDescent="0.3">
      <c r="A151" s="73"/>
      <c r="B151" s="188"/>
      <c r="C151" s="147"/>
      <c r="D151" s="147"/>
      <c r="E151" s="186"/>
      <c r="F151" s="146" t="s">
        <v>109</v>
      </c>
      <c r="G151" s="49">
        <f>H151+I151+J151+K151+L151+M151</f>
        <v>130612.25</v>
      </c>
      <c r="H151" s="49">
        <v>0</v>
      </c>
      <c r="I151" s="49">
        <v>0</v>
      </c>
      <c r="J151" s="13">
        <v>0</v>
      </c>
      <c r="K151" s="170">
        <v>130612.25</v>
      </c>
      <c r="L151" s="49">
        <v>0</v>
      </c>
      <c r="M151" s="49">
        <v>0</v>
      </c>
      <c r="N151" s="191"/>
      <c r="O151" s="79"/>
      <c r="P151" s="81"/>
      <c r="Q151" s="81"/>
      <c r="R151" s="81"/>
      <c r="S151" s="81"/>
      <c r="T151" s="81"/>
      <c r="U151" s="81"/>
      <c r="V151" s="81"/>
      <c r="W151" s="8"/>
      <c r="X151" s="9"/>
      <c r="Y151" s="9"/>
    </row>
    <row r="152" spans="1:25" ht="40.799999999999997" customHeight="1" x14ac:dyDescent="0.3">
      <c r="A152" s="67"/>
      <c r="B152" s="189"/>
      <c r="C152" s="148"/>
      <c r="D152" s="148"/>
      <c r="E152" s="187"/>
      <c r="F152" s="146" t="s">
        <v>110</v>
      </c>
      <c r="G152" s="149">
        <f>H152+I152+J152+K152+L152+M152</f>
        <v>8054425.6299999999</v>
      </c>
      <c r="H152" s="49"/>
      <c r="I152" s="49">
        <v>0</v>
      </c>
      <c r="J152" s="13">
        <v>1654425.63</v>
      </c>
      <c r="K152" s="170">
        <v>6400000</v>
      </c>
      <c r="L152" s="49">
        <v>0</v>
      </c>
      <c r="M152" s="49">
        <v>0</v>
      </c>
      <c r="N152" s="192"/>
      <c r="O152" s="78"/>
      <c r="P152" s="87"/>
      <c r="Q152" s="87"/>
      <c r="R152" s="87"/>
      <c r="S152" s="87"/>
      <c r="T152" s="87"/>
      <c r="U152" s="87"/>
      <c r="V152" s="87"/>
      <c r="W152" s="8"/>
      <c r="X152" s="9"/>
      <c r="Y152" s="9"/>
    </row>
    <row r="153" spans="1:25" ht="36" x14ac:dyDescent="0.3">
      <c r="A153" s="73" t="s">
        <v>237</v>
      </c>
      <c r="B153" s="193" t="s">
        <v>167</v>
      </c>
      <c r="C153" s="190">
        <v>2023</v>
      </c>
      <c r="D153" s="190">
        <v>2023</v>
      </c>
      <c r="E153" s="185" t="s">
        <v>107</v>
      </c>
      <c r="F153" s="146" t="str">
        <f t="shared" ref="F153:F155" si="44">F150</f>
        <v>Всего, из них расходы за счет:</v>
      </c>
      <c r="G153" s="49">
        <f>J154</f>
        <v>2140000</v>
      </c>
      <c r="H153" s="149">
        <v>0</v>
      </c>
      <c r="I153" s="149">
        <v>0</v>
      </c>
      <c r="J153" s="178">
        <f>J154</f>
        <v>2140000</v>
      </c>
      <c r="K153" s="170">
        <v>0</v>
      </c>
      <c r="L153" s="49">
        <v>0</v>
      </c>
      <c r="M153" s="49">
        <v>0</v>
      </c>
      <c r="N153" s="232" t="s">
        <v>172</v>
      </c>
      <c r="O153" s="79" t="s">
        <v>38</v>
      </c>
      <c r="P153" s="81"/>
      <c r="Q153" s="81"/>
      <c r="R153" s="81"/>
      <c r="S153" s="164" t="s">
        <v>130</v>
      </c>
      <c r="T153" s="81"/>
      <c r="U153" s="81"/>
      <c r="V153" s="81"/>
      <c r="W153" s="8"/>
      <c r="X153" s="9"/>
      <c r="Y153" s="9"/>
    </row>
    <row r="154" spans="1:25" ht="25.2" customHeight="1" x14ac:dyDescent="0.3">
      <c r="A154" s="73"/>
      <c r="B154" s="188"/>
      <c r="C154" s="191"/>
      <c r="D154" s="191"/>
      <c r="E154" s="188"/>
      <c r="F154" s="146" t="str">
        <f t="shared" si="44"/>
        <v>Источник №1</v>
      </c>
      <c r="G154" s="49">
        <f>H154+I154+J154+K154+L154+M154</f>
        <v>2140000</v>
      </c>
      <c r="H154" s="49">
        <v>0</v>
      </c>
      <c r="I154" s="49">
        <v>0</v>
      </c>
      <c r="J154" s="13">
        <v>2140000</v>
      </c>
      <c r="K154" s="170">
        <v>0</v>
      </c>
      <c r="L154" s="49">
        <v>0</v>
      </c>
      <c r="M154" s="49">
        <v>0</v>
      </c>
      <c r="N154" s="191"/>
      <c r="O154" s="79"/>
      <c r="P154" s="81"/>
      <c r="Q154" s="81"/>
      <c r="R154" s="81"/>
      <c r="S154" s="81"/>
      <c r="T154" s="81"/>
      <c r="U154" s="81"/>
      <c r="V154" s="81"/>
      <c r="W154" s="8"/>
      <c r="X154" s="9"/>
      <c r="Y154" s="9"/>
    </row>
    <row r="155" spans="1:25" ht="78" customHeight="1" x14ac:dyDescent="0.3">
      <c r="A155" s="73"/>
      <c r="B155" s="189"/>
      <c r="C155" s="192"/>
      <c r="D155" s="192"/>
      <c r="E155" s="189"/>
      <c r="F155" s="146" t="str">
        <f t="shared" si="44"/>
        <v>Источник №2</v>
      </c>
      <c r="G155" s="49">
        <v>0</v>
      </c>
      <c r="H155" s="49">
        <v>0</v>
      </c>
      <c r="I155" s="49">
        <v>0</v>
      </c>
      <c r="J155" s="13">
        <v>0</v>
      </c>
      <c r="K155" s="170">
        <v>0</v>
      </c>
      <c r="L155" s="49">
        <v>0</v>
      </c>
      <c r="M155" s="49">
        <v>0</v>
      </c>
      <c r="N155" s="192"/>
      <c r="O155" s="78"/>
      <c r="P155" s="87"/>
      <c r="Q155" s="87"/>
      <c r="R155" s="87"/>
      <c r="S155" s="87"/>
      <c r="T155" s="87"/>
      <c r="U155" s="87"/>
      <c r="V155" s="87"/>
      <c r="W155" s="8"/>
      <c r="X155" s="9"/>
      <c r="Y155" s="9"/>
    </row>
    <row r="156" spans="1:25" ht="54" customHeight="1" x14ac:dyDescent="0.3">
      <c r="A156" s="161" t="s">
        <v>238</v>
      </c>
      <c r="B156" s="185" t="s">
        <v>239</v>
      </c>
      <c r="C156" s="147">
        <v>2024</v>
      </c>
      <c r="D156" s="147">
        <v>2026</v>
      </c>
      <c r="E156" s="185" t="s">
        <v>107</v>
      </c>
      <c r="F156" s="146" t="str">
        <f t="shared" ref="F156:F158" si="45">F150</f>
        <v>Всего, из них расходы за счет:</v>
      </c>
      <c r="G156" s="49">
        <f>G157+G158</f>
        <v>33169</v>
      </c>
      <c r="H156" s="49"/>
      <c r="I156" s="49"/>
      <c r="J156" s="13"/>
      <c r="K156" s="170">
        <f>K157+K158</f>
        <v>33169</v>
      </c>
      <c r="L156" s="49">
        <f>L157+L158</f>
        <v>0</v>
      </c>
      <c r="M156" s="49">
        <f>M157+M158</f>
        <v>0</v>
      </c>
      <c r="N156" s="165" t="s">
        <v>253</v>
      </c>
      <c r="O156" s="159" t="s">
        <v>38</v>
      </c>
      <c r="P156" s="160"/>
      <c r="Q156" s="160"/>
      <c r="R156" s="160"/>
      <c r="S156" s="160"/>
      <c r="T156" s="160" t="s">
        <v>255</v>
      </c>
      <c r="U156" s="160" t="s">
        <v>255</v>
      </c>
      <c r="V156" s="160" t="s">
        <v>255</v>
      </c>
      <c r="W156" s="8"/>
      <c r="X156" s="9"/>
      <c r="Y156" s="9"/>
    </row>
    <row r="157" spans="1:25" ht="42" customHeight="1" x14ac:dyDescent="0.3">
      <c r="A157" s="162"/>
      <c r="B157" s="234"/>
      <c r="C157" s="165"/>
      <c r="D157" s="165"/>
      <c r="E157" s="234"/>
      <c r="F157" s="146" t="str">
        <f t="shared" si="45"/>
        <v>Источник №1</v>
      </c>
      <c r="G157" s="49">
        <f>K157+L157+M157</f>
        <v>33169</v>
      </c>
      <c r="H157" s="49"/>
      <c r="I157" s="49"/>
      <c r="J157" s="13"/>
      <c r="K157" s="170">
        <v>33169</v>
      </c>
      <c r="L157" s="49"/>
      <c r="M157" s="49"/>
      <c r="N157" s="163"/>
      <c r="O157" s="159"/>
      <c r="P157" s="160"/>
      <c r="Q157" s="160"/>
      <c r="R157" s="160"/>
      <c r="S157" s="160"/>
      <c r="T157" s="160"/>
      <c r="U157" s="160"/>
      <c r="V157" s="160"/>
      <c r="W157" s="8"/>
      <c r="X157" s="9"/>
      <c r="Y157" s="9"/>
    </row>
    <row r="158" spans="1:25" ht="46.8" customHeight="1" x14ac:dyDescent="0.3">
      <c r="A158" s="162"/>
      <c r="B158" s="235"/>
      <c r="C158" s="165"/>
      <c r="D158" s="165"/>
      <c r="E158" s="166"/>
      <c r="F158" s="146" t="str">
        <f t="shared" si="45"/>
        <v>Источник №2</v>
      </c>
      <c r="G158" s="49">
        <f>K158+L158+M158</f>
        <v>0</v>
      </c>
      <c r="H158" s="49"/>
      <c r="I158" s="49"/>
      <c r="J158" s="13"/>
      <c r="K158" s="170"/>
      <c r="L158" s="49"/>
      <c r="M158" s="49"/>
      <c r="N158" s="163"/>
      <c r="O158" s="159"/>
      <c r="P158" s="160"/>
      <c r="Q158" s="160"/>
      <c r="R158" s="160"/>
      <c r="S158" s="160"/>
      <c r="T158" s="160"/>
      <c r="U158" s="160"/>
      <c r="V158" s="160"/>
      <c r="W158" s="8"/>
      <c r="X158" s="9"/>
      <c r="Y158" s="9"/>
    </row>
    <row r="159" spans="1:25" ht="52.2" x14ac:dyDescent="0.3">
      <c r="A159" s="77"/>
      <c r="B159" s="158" t="s">
        <v>140</v>
      </c>
      <c r="C159" s="68">
        <v>2021</v>
      </c>
      <c r="D159" s="68">
        <v>2026</v>
      </c>
      <c r="E159" s="71"/>
      <c r="F159" s="76" t="s">
        <v>10</v>
      </c>
      <c r="G159" s="31">
        <f>G160+G161</f>
        <v>245384945.71000001</v>
      </c>
      <c r="H159" s="31">
        <f t="shared" ref="H159:M159" si="46">H160+H161</f>
        <v>37522713.950000003</v>
      </c>
      <c r="I159" s="13">
        <f t="shared" si="46"/>
        <v>50553173.609999999</v>
      </c>
      <c r="J159" s="13">
        <f t="shared" si="46"/>
        <v>52869092.420000002</v>
      </c>
      <c r="K159" s="170">
        <f t="shared" si="46"/>
        <v>48897927.68</v>
      </c>
      <c r="L159" s="31">
        <f t="shared" si="46"/>
        <v>27179095.899999999</v>
      </c>
      <c r="M159" s="31">
        <f t="shared" si="46"/>
        <v>28362942.149999999</v>
      </c>
      <c r="N159" s="197" t="s">
        <v>9</v>
      </c>
      <c r="O159" s="197" t="s">
        <v>9</v>
      </c>
      <c r="P159" s="197" t="s">
        <v>9</v>
      </c>
      <c r="Q159" s="197" t="s">
        <v>9</v>
      </c>
      <c r="R159" s="197" t="s">
        <v>9</v>
      </c>
      <c r="S159" s="197" t="s">
        <v>9</v>
      </c>
      <c r="T159" s="197" t="s">
        <v>9</v>
      </c>
      <c r="U159" s="197" t="s">
        <v>9</v>
      </c>
      <c r="V159" s="197" t="s">
        <v>9</v>
      </c>
      <c r="W159" s="8"/>
      <c r="X159" s="9"/>
      <c r="Y159" s="9"/>
    </row>
    <row r="160" spans="1:25" ht="30" customHeight="1" x14ac:dyDescent="0.3">
      <c r="A160" s="72"/>
      <c r="B160" s="70"/>
      <c r="C160" s="69"/>
      <c r="D160" s="69"/>
      <c r="E160" s="72"/>
      <c r="F160" s="76" t="s">
        <v>109</v>
      </c>
      <c r="G160" s="31">
        <f>H160+I160+J160+K160+L160+M160</f>
        <v>208879799.16</v>
      </c>
      <c r="H160" s="31">
        <f>H141+H131+H118+H110+H101+H60+H44</f>
        <v>33890941.480000004</v>
      </c>
      <c r="I160" s="13">
        <f>I141+I131+I118+I110+I101+I44+I60</f>
        <v>41823034.689999998</v>
      </c>
      <c r="J160" s="13">
        <f>J141+J131+J118+J110+J101+J60+J44</f>
        <v>40945644.530000001</v>
      </c>
      <c r="K160" s="170">
        <f>K141+K131+K118+K110+K101+K60+K44</f>
        <v>39817926.859999999</v>
      </c>
      <c r="L160" s="31">
        <f>L141+L131+L118+L110+L101+L60+L44</f>
        <v>26167337.199999999</v>
      </c>
      <c r="M160" s="31">
        <f>M141+M131+M118+M110+M101+M60+M44</f>
        <v>26234914.399999999</v>
      </c>
      <c r="N160" s="200"/>
      <c r="O160" s="200"/>
      <c r="P160" s="200"/>
      <c r="Q160" s="200"/>
      <c r="R160" s="200"/>
      <c r="S160" s="200"/>
      <c r="T160" s="200"/>
      <c r="U160" s="200"/>
      <c r="V160" s="200"/>
      <c r="W160" s="8"/>
      <c r="X160" s="9"/>
      <c r="Y160" s="9"/>
    </row>
    <row r="161" spans="1:25" ht="18" x14ac:dyDescent="0.3">
      <c r="A161" s="72"/>
      <c r="B161" s="70"/>
      <c r="C161" s="69"/>
      <c r="D161" s="69"/>
      <c r="E161" s="72"/>
      <c r="F161" s="76" t="s">
        <v>110</v>
      </c>
      <c r="G161" s="31">
        <f>H161+I161+J161+K161+L161+M161</f>
        <v>36505146.550000004</v>
      </c>
      <c r="H161" s="31">
        <f>H142+H132+H119+H111+H102+H61+H45</f>
        <v>3631772.4699999997</v>
      </c>
      <c r="I161" s="13">
        <f>I142+I132+I119+I111+I102+I61+I45</f>
        <v>8730138.9199999999</v>
      </c>
      <c r="J161" s="13">
        <f>J142+J132+J119+J111+J102+J61+J45</f>
        <v>11923447.889999999</v>
      </c>
      <c r="K161" s="170">
        <f>K45+K61+K102+K111+K119+K142</f>
        <v>9080000.8200000003</v>
      </c>
      <c r="L161" s="31">
        <f>L61</f>
        <v>1011758.7</v>
      </c>
      <c r="M161" s="31">
        <f>M45+M61</f>
        <v>2128027.75</v>
      </c>
      <c r="N161" s="200"/>
      <c r="O161" s="200"/>
      <c r="P161" s="200"/>
      <c r="Q161" s="200"/>
      <c r="R161" s="200"/>
      <c r="S161" s="200"/>
      <c r="T161" s="200"/>
      <c r="U161" s="200"/>
      <c r="V161" s="200"/>
      <c r="W161" s="8"/>
      <c r="X161" s="9"/>
      <c r="Y161" s="9"/>
    </row>
    <row r="162" spans="1:25" ht="105.6" customHeight="1" x14ac:dyDescent="0.3">
      <c r="A162" s="203" t="s">
        <v>101</v>
      </c>
      <c r="B162" s="201"/>
      <c r="C162" s="25" t="s">
        <v>22</v>
      </c>
      <c r="D162" s="25" t="s">
        <v>22</v>
      </c>
      <c r="E162" s="25" t="s">
        <v>9</v>
      </c>
      <c r="F162" s="25" t="s">
        <v>9</v>
      </c>
      <c r="G162" s="13" t="s">
        <v>9</v>
      </c>
      <c r="H162" s="13" t="s">
        <v>9</v>
      </c>
      <c r="I162" s="13" t="s">
        <v>9</v>
      </c>
      <c r="J162" s="13" t="s">
        <v>9</v>
      </c>
      <c r="K162" s="170" t="s">
        <v>9</v>
      </c>
      <c r="L162" s="49" t="s">
        <v>9</v>
      </c>
      <c r="M162" s="49" t="s">
        <v>9</v>
      </c>
      <c r="N162" s="25" t="s">
        <v>9</v>
      </c>
      <c r="O162" s="25" t="s">
        <v>9</v>
      </c>
      <c r="P162" s="25" t="s">
        <v>9</v>
      </c>
      <c r="Q162" s="25" t="s">
        <v>9</v>
      </c>
      <c r="R162" s="25" t="s">
        <v>9</v>
      </c>
      <c r="S162" s="25" t="s">
        <v>9</v>
      </c>
      <c r="T162" s="25" t="s">
        <v>9</v>
      </c>
      <c r="U162" s="25" t="s">
        <v>9</v>
      </c>
      <c r="V162" s="25" t="s">
        <v>9</v>
      </c>
      <c r="W162" s="8"/>
      <c r="X162" s="9"/>
      <c r="Y162" s="9"/>
    </row>
    <row r="163" spans="1:25" ht="68.400000000000006" customHeight="1" x14ac:dyDescent="0.3">
      <c r="A163" s="203" t="s">
        <v>103</v>
      </c>
      <c r="B163" s="201"/>
      <c r="C163" s="25" t="s">
        <v>22</v>
      </c>
      <c r="D163" s="25" t="s">
        <v>22</v>
      </c>
      <c r="E163" s="25" t="s">
        <v>9</v>
      </c>
      <c r="F163" s="25" t="s">
        <v>9</v>
      </c>
      <c r="G163" s="13" t="s">
        <v>22</v>
      </c>
      <c r="H163" s="13" t="s">
        <v>9</v>
      </c>
      <c r="I163" s="13" t="s">
        <v>9</v>
      </c>
      <c r="J163" s="13" t="s">
        <v>9</v>
      </c>
      <c r="K163" s="170" t="s">
        <v>9</v>
      </c>
      <c r="L163" s="49" t="s">
        <v>9</v>
      </c>
      <c r="M163" s="49" t="s">
        <v>9</v>
      </c>
      <c r="N163" s="25" t="s">
        <v>9</v>
      </c>
      <c r="O163" s="25" t="s">
        <v>9</v>
      </c>
      <c r="P163" s="25" t="s">
        <v>9</v>
      </c>
      <c r="Q163" s="25" t="s">
        <v>9</v>
      </c>
      <c r="R163" s="25" t="s">
        <v>9</v>
      </c>
      <c r="S163" s="25" t="s">
        <v>9</v>
      </c>
      <c r="T163" s="25" t="s">
        <v>9</v>
      </c>
      <c r="U163" s="25" t="s">
        <v>9</v>
      </c>
      <c r="V163" s="25" t="s">
        <v>9</v>
      </c>
      <c r="W163" s="8"/>
      <c r="X163" s="9"/>
      <c r="Y163" s="9"/>
    </row>
    <row r="164" spans="1:25" ht="136.80000000000001" customHeight="1" x14ac:dyDescent="0.3">
      <c r="A164" s="110"/>
      <c r="B164" s="108" t="s">
        <v>104</v>
      </c>
      <c r="C164" s="109" t="s">
        <v>22</v>
      </c>
      <c r="D164" s="109" t="s">
        <v>22</v>
      </c>
      <c r="E164" s="109" t="s">
        <v>22</v>
      </c>
      <c r="F164" s="109" t="s">
        <v>22</v>
      </c>
      <c r="G164" s="13" t="s">
        <v>22</v>
      </c>
      <c r="H164" s="13" t="s">
        <v>22</v>
      </c>
      <c r="I164" s="13" t="s">
        <v>22</v>
      </c>
      <c r="J164" s="13" t="s">
        <v>22</v>
      </c>
      <c r="K164" s="170" t="s">
        <v>22</v>
      </c>
      <c r="L164" s="49" t="s">
        <v>22</v>
      </c>
      <c r="M164" s="49" t="s">
        <v>22</v>
      </c>
      <c r="N164" s="116" t="s">
        <v>9</v>
      </c>
      <c r="O164" s="109" t="s">
        <v>9</v>
      </c>
      <c r="P164" s="109" t="s">
        <v>9</v>
      </c>
      <c r="Q164" s="109" t="s">
        <v>9</v>
      </c>
      <c r="R164" s="109" t="s">
        <v>9</v>
      </c>
      <c r="S164" s="109" t="s">
        <v>9</v>
      </c>
      <c r="T164" s="109" t="s">
        <v>9</v>
      </c>
      <c r="U164" s="109" t="s">
        <v>9</v>
      </c>
      <c r="V164" s="109" t="s">
        <v>9</v>
      </c>
      <c r="W164" s="8"/>
      <c r="X164" s="9"/>
      <c r="Y164" s="9"/>
    </row>
    <row r="165" spans="1:25" ht="36" x14ac:dyDescent="0.3">
      <c r="A165" s="224" t="s">
        <v>251</v>
      </c>
      <c r="B165" s="203" t="s">
        <v>75</v>
      </c>
      <c r="C165" s="202">
        <v>2021</v>
      </c>
      <c r="D165" s="202">
        <v>2026</v>
      </c>
      <c r="E165" s="201" t="s">
        <v>30</v>
      </c>
      <c r="F165" s="32" t="s">
        <v>10</v>
      </c>
      <c r="G165" s="13">
        <f>G166+G167</f>
        <v>113606846.67</v>
      </c>
      <c r="H165" s="13">
        <f>H166</f>
        <v>16611123.609999999</v>
      </c>
      <c r="I165" s="13">
        <f t="shared" ref="I165:M165" si="47">I166</f>
        <v>18162793.07</v>
      </c>
      <c r="J165" s="28">
        <f>J166+J167</f>
        <v>21138333.489999998</v>
      </c>
      <c r="K165" s="176">
        <f t="shared" si="47"/>
        <v>22340711.379999999</v>
      </c>
      <c r="L165" s="50">
        <f t="shared" si="47"/>
        <v>17460856.640000001</v>
      </c>
      <c r="M165" s="50">
        <f t="shared" si="47"/>
        <v>17893028.48</v>
      </c>
      <c r="N165" s="202" t="s">
        <v>9</v>
      </c>
      <c r="O165" s="202" t="s">
        <v>9</v>
      </c>
      <c r="P165" s="202" t="s">
        <v>9</v>
      </c>
      <c r="Q165" s="202" t="s">
        <v>9</v>
      </c>
      <c r="R165" s="202" t="s">
        <v>9</v>
      </c>
      <c r="S165" s="202" t="s">
        <v>9</v>
      </c>
      <c r="T165" s="202" t="s">
        <v>9</v>
      </c>
      <c r="U165" s="202" t="s">
        <v>9</v>
      </c>
      <c r="V165" s="202" t="s">
        <v>9</v>
      </c>
      <c r="W165" s="8"/>
      <c r="X165" s="9"/>
      <c r="Y165" s="9"/>
    </row>
    <row r="166" spans="1:25" ht="34.799999999999997" customHeight="1" x14ac:dyDescent="0.3">
      <c r="A166" s="224"/>
      <c r="B166" s="201"/>
      <c r="C166" s="202"/>
      <c r="D166" s="202"/>
      <c r="E166" s="244"/>
      <c r="F166" s="111" t="s">
        <v>109</v>
      </c>
      <c r="G166" s="13">
        <f>H166+I166+J166+K166+L166+M166</f>
        <v>112706846.67</v>
      </c>
      <c r="H166" s="13">
        <f>H169</f>
        <v>16611123.609999999</v>
      </c>
      <c r="I166" s="13">
        <f>I169</f>
        <v>18162793.07</v>
      </c>
      <c r="J166" s="13">
        <v>20238333.489999998</v>
      </c>
      <c r="K166" s="170">
        <f>K169</f>
        <v>22340711.379999999</v>
      </c>
      <c r="L166" s="49">
        <v>17460856.640000001</v>
      </c>
      <c r="M166" s="50">
        <v>17893028.48</v>
      </c>
      <c r="N166" s="202"/>
      <c r="O166" s="202"/>
      <c r="P166" s="202"/>
      <c r="Q166" s="202"/>
      <c r="R166" s="202"/>
      <c r="S166" s="202"/>
      <c r="T166" s="202"/>
      <c r="U166" s="202"/>
      <c r="V166" s="202"/>
      <c r="W166" s="8"/>
      <c r="X166" s="9"/>
      <c r="Y166" s="9"/>
    </row>
    <row r="167" spans="1:25" ht="51.6" customHeight="1" x14ac:dyDescent="0.3">
      <c r="A167" s="224"/>
      <c r="B167" s="201"/>
      <c r="C167" s="202"/>
      <c r="D167" s="202"/>
      <c r="E167" s="201"/>
      <c r="F167" s="111" t="s">
        <v>110</v>
      </c>
      <c r="G167" s="13">
        <f>G170</f>
        <v>900000</v>
      </c>
      <c r="H167" s="13">
        <v>0</v>
      </c>
      <c r="I167" s="13">
        <v>0</v>
      </c>
      <c r="J167" s="13">
        <f>J170</f>
        <v>900000</v>
      </c>
      <c r="K167" s="170">
        <v>0</v>
      </c>
      <c r="L167" s="49">
        <v>0</v>
      </c>
      <c r="M167" s="49">
        <v>0</v>
      </c>
      <c r="N167" s="202"/>
      <c r="O167" s="202"/>
      <c r="P167" s="202"/>
      <c r="Q167" s="202"/>
      <c r="R167" s="202"/>
      <c r="S167" s="202"/>
      <c r="T167" s="202"/>
      <c r="U167" s="202"/>
      <c r="V167" s="202"/>
      <c r="W167" s="8"/>
      <c r="X167" s="9"/>
      <c r="Y167" s="9"/>
    </row>
    <row r="168" spans="1:25" ht="36" x14ac:dyDescent="0.3">
      <c r="A168" s="210" t="s">
        <v>252</v>
      </c>
      <c r="B168" s="214" t="s">
        <v>76</v>
      </c>
      <c r="C168" s="197">
        <v>2021</v>
      </c>
      <c r="D168" s="197">
        <v>2026</v>
      </c>
      <c r="E168" s="201" t="s">
        <v>30</v>
      </c>
      <c r="F168" s="26" t="s">
        <v>10</v>
      </c>
      <c r="G168" s="13">
        <f>G169+G170</f>
        <v>112176900.93000001</v>
      </c>
      <c r="H168" s="13">
        <f>H169</f>
        <v>16611123.609999999</v>
      </c>
      <c r="I168" s="28">
        <f t="shared" ref="I168:M168" si="48">I169</f>
        <v>18162793.07</v>
      </c>
      <c r="J168" s="28">
        <f>J169+J170</f>
        <v>19708387.75</v>
      </c>
      <c r="K168" s="175">
        <f t="shared" si="48"/>
        <v>22340711.379999999</v>
      </c>
      <c r="L168" s="51">
        <f t="shared" si="48"/>
        <v>17460856.640000001</v>
      </c>
      <c r="M168" s="50">
        <f t="shared" si="48"/>
        <v>17893028.48</v>
      </c>
      <c r="N168" s="197" t="s">
        <v>45</v>
      </c>
      <c r="O168" s="197" t="s">
        <v>28</v>
      </c>
      <c r="P168" s="246" t="s">
        <v>56</v>
      </c>
      <c r="Q168" s="246">
        <v>100</v>
      </c>
      <c r="R168" s="197">
        <v>100</v>
      </c>
      <c r="S168" s="197">
        <v>100</v>
      </c>
      <c r="T168" s="197">
        <v>100</v>
      </c>
      <c r="U168" s="197">
        <v>100</v>
      </c>
      <c r="V168" s="197">
        <v>100</v>
      </c>
      <c r="W168" s="8"/>
      <c r="X168" s="9"/>
      <c r="Y168" s="9"/>
    </row>
    <row r="169" spans="1:25" ht="36" customHeight="1" x14ac:dyDescent="0.3">
      <c r="A169" s="245"/>
      <c r="B169" s="215"/>
      <c r="C169" s="200"/>
      <c r="D169" s="200"/>
      <c r="E169" s="201"/>
      <c r="F169" s="111" t="s">
        <v>109</v>
      </c>
      <c r="G169" s="13">
        <f>H169+I169+J169+K169+L169+M169</f>
        <v>111276900.93000001</v>
      </c>
      <c r="H169" s="13">
        <v>16611123.609999999</v>
      </c>
      <c r="I169" s="28">
        <v>18162793.07</v>
      </c>
      <c r="J169" s="28">
        <v>18808387.75</v>
      </c>
      <c r="K169" s="175">
        <v>22340711.379999999</v>
      </c>
      <c r="L169" s="51">
        <v>17460856.640000001</v>
      </c>
      <c r="M169" s="50">
        <v>17893028.48</v>
      </c>
      <c r="N169" s="200"/>
      <c r="O169" s="200"/>
      <c r="P169" s="247"/>
      <c r="Q169" s="247"/>
      <c r="R169" s="200"/>
      <c r="S169" s="200"/>
      <c r="T169" s="200"/>
      <c r="U169" s="200"/>
      <c r="V169" s="200"/>
      <c r="W169" s="8"/>
      <c r="X169" s="9"/>
      <c r="Y169" s="9"/>
    </row>
    <row r="170" spans="1:25" ht="30" customHeight="1" x14ac:dyDescent="0.3">
      <c r="A170" s="245"/>
      <c r="B170" s="215"/>
      <c r="C170" s="200"/>
      <c r="D170" s="200"/>
      <c r="E170" s="201"/>
      <c r="F170" s="111" t="s">
        <v>110</v>
      </c>
      <c r="G170" s="13">
        <f>J170</f>
        <v>900000</v>
      </c>
      <c r="H170" s="13">
        <v>0</v>
      </c>
      <c r="I170" s="13">
        <v>0</v>
      </c>
      <c r="J170" s="13">
        <v>900000</v>
      </c>
      <c r="K170" s="170">
        <v>0</v>
      </c>
      <c r="L170" s="49">
        <v>0</v>
      </c>
      <c r="M170" s="49">
        <v>0</v>
      </c>
      <c r="N170" s="200"/>
      <c r="O170" s="200"/>
      <c r="P170" s="247"/>
      <c r="Q170" s="247"/>
      <c r="R170" s="200"/>
      <c r="S170" s="200"/>
      <c r="T170" s="200"/>
      <c r="U170" s="200"/>
      <c r="V170" s="200"/>
      <c r="W170" s="8"/>
      <c r="X170" s="9"/>
      <c r="Y170" s="9"/>
    </row>
    <row r="171" spans="1:25" ht="51" customHeight="1" x14ac:dyDescent="0.3">
      <c r="A171" s="206" t="s">
        <v>29</v>
      </c>
      <c r="B171" s="207"/>
      <c r="C171" s="204">
        <v>2021</v>
      </c>
      <c r="D171" s="204">
        <v>2026</v>
      </c>
      <c r="E171" s="241"/>
      <c r="F171" s="30" t="s">
        <v>10</v>
      </c>
      <c r="G171" s="31">
        <f t="shared" ref="G171:M171" si="49">G172+G173</f>
        <v>113606846.67</v>
      </c>
      <c r="H171" s="31">
        <f t="shared" si="49"/>
        <v>16611123.609999999</v>
      </c>
      <c r="I171" s="31">
        <f t="shared" si="49"/>
        <v>18162793.07</v>
      </c>
      <c r="J171" s="13">
        <f t="shared" si="49"/>
        <v>21138333.489999998</v>
      </c>
      <c r="K171" s="170">
        <f t="shared" si="49"/>
        <v>22340711.379999999</v>
      </c>
      <c r="L171" s="49">
        <f t="shared" si="49"/>
        <v>17460856.640000001</v>
      </c>
      <c r="M171" s="49">
        <f t="shared" si="49"/>
        <v>17893028.48</v>
      </c>
      <c r="N171" s="197" t="s">
        <v>9</v>
      </c>
      <c r="O171" s="197" t="s">
        <v>9</v>
      </c>
      <c r="P171" s="197" t="s">
        <v>9</v>
      </c>
      <c r="Q171" s="197" t="s">
        <v>9</v>
      </c>
      <c r="R171" s="197" t="s">
        <v>9</v>
      </c>
      <c r="S171" s="197" t="s">
        <v>9</v>
      </c>
      <c r="T171" s="197" t="s">
        <v>9</v>
      </c>
      <c r="U171" s="197" t="s">
        <v>9</v>
      </c>
      <c r="V171" s="197" t="s">
        <v>9</v>
      </c>
      <c r="W171" s="8"/>
      <c r="X171" s="9"/>
      <c r="Y171" s="9"/>
    </row>
    <row r="172" spans="1:25" ht="18" x14ac:dyDescent="0.3">
      <c r="A172" s="208"/>
      <c r="B172" s="209"/>
      <c r="C172" s="205"/>
      <c r="D172" s="205"/>
      <c r="E172" s="242"/>
      <c r="F172" s="111" t="s">
        <v>109</v>
      </c>
      <c r="G172" s="31">
        <f t="shared" ref="G172:M172" si="50">G166</f>
        <v>112706846.67</v>
      </c>
      <c r="H172" s="31">
        <f t="shared" si="50"/>
        <v>16611123.609999999</v>
      </c>
      <c r="I172" s="31">
        <f t="shared" si="50"/>
        <v>18162793.07</v>
      </c>
      <c r="J172" s="13">
        <f t="shared" si="50"/>
        <v>20238333.489999998</v>
      </c>
      <c r="K172" s="170">
        <f t="shared" si="50"/>
        <v>22340711.379999999</v>
      </c>
      <c r="L172" s="49">
        <f t="shared" si="50"/>
        <v>17460856.640000001</v>
      </c>
      <c r="M172" s="49">
        <f t="shared" si="50"/>
        <v>17893028.48</v>
      </c>
      <c r="N172" s="200"/>
      <c r="O172" s="200"/>
      <c r="P172" s="200"/>
      <c r="Q172" s="200"/>
      <c r="R172" s="200"/>
      <c r="S172" s="200"/>
      <c r="T172" s="200"/>
      <c r="U172" s="200"/>
      <c r="V172" s="200"/>
      <c r="W172" s="8"/>
      <c r="X172" s="9"/>
      <c r="Y172" s="9"/>
    </row>
    <row r="173" spans="1:25" ht="18" x14ac:dyDescent="0.3">
      <c r="A173" s="208"/>
      <c r="B173" s="209"/>
      <c r="C173" s="205"/>
      <c r="D173" s="205"/>
      <c r="E173" s="242"/>
      <c r="F173" s="111" t="s">
        <v>110</v>
      </c>
      <c r="G173" s="31">
        <f>G167</f>
        <v>900000</v>
      </c>
      <c r="H173" s="31">
        <v>0</v>
      </c>
      <c r="I173" s="31">
        <v>0</v>
      </c>
      <c r="J173" s="13">
        <f>J167</f>
        <v>900000</v>
      </c>
      <c r="K173" s="170">
        <v>0</v>
      </c>
      <c r="L173" s="49">
        <v>0</v>
      </c>
      <c r="M173" s="49">
        <v>0</v>
      </c>
      <c r="N173" s="200"/>
      <c r="O173" s="200"/>
      <c r="P173" s="200"/>
      <c r="Q173" s="200"/>
      <c r="R173" s="200"/>
      <c r="S173" s="200"/>
      <c r="T173" s="200"/>
      <c r="U173" s="200"/>
      <c r="V173" s="200"/>
      <c r="W173" s="8"/>
      <c r="X173" s="9"/>
      <c r="Y173" s="9"/>
    </row>
    <row r="174" spans="1:25" ht="62.4" customHeight="1" x14ac:dyDescent="0.3">
      <c r="A174" s="203" t="s">
        <v>98</v>
      </c>
      <c r="B174" s="201"/>
      <c r="C174" s="25" t="s">
        <v>22</v>
      </c>
      <c r="D174" s="25" t="s">
        <v>22</v>
      </c>
      <c r="E174" s="25" t="s">
        <v>9</v>
      </c>
      <c r="F174" s="25" t="s">
        <v>9</v>
      </c>
      <c r="G174" s="13" t="s">
        <v>9</v>
      </c>
      <c r="H174" s="13" t="s">
        <v>9</v>
      </c>
      <c r="I174" s="13" t="s">
        <v>9</v>
      </c>
      <c r="J174" s="13" t="s">
        <v>9</v>
      </c>
      <c r="K174" s="170" t="s">
        <v>9</v>
      </c>
      <c r="L174" s="49" t="s">
        <v>9</v>
      </c>
      <c r="M174" s="49" t="s">
        <v>9</v>
      </c>
      <c r="N174" s="25" t="s">
        <v>9</v>
      </c>
      <c r="O174" s="25" t="s">
        <v>9</v>
      </c>
      <c r="P174" s="25" t="s">
        <v>9</v>
      </c>
      <c r="Q174" s="25" t="s">
        <v>9</v>
      </c>
      <c r="R174" s="25" t="s">
        <v>9</v>
      </c>
      <c r="S174" s="25" t="s">
        <v>9</v>
      </c>
      <c r="T174" s="25" t="s">
        <v>9</v>
      </c>
      <c r="U174" s="25" t="s">
        <v>9</v>
      </c>
      <c r="V174" s="25" t="s">
        <v>9</v>
      </c>
      <c r="W174" s="8"/>
      <c r="X174" s="9"/>
      <c r="Y174" s="9"/>
    </row>
    <row r="175" spans="1:25" ht="18" x14ac:dyDescent="0.3">
      <c r="A175" s="203" t="s">
        <v>99</v>
      </c>
      <c r="B175" s="201"/>
      <c r="C175" s="25" t="s">
        <v>22</v>
      </c>
      <c r="D175" s="25" t="s">
        <v>22</v>
      </c>
      <c r="E175" s="25" t="s">
        <v>9</v>
      </c>
      <c r="F175" s="25" t="s">
        <v>9</v>
      </c>
      <c r="G175" s="13" t="s">
        <v>22</v>
      </c>
      <c r="H175" s="13" t="s">
        <v>9</v>
      </c>
      <c r="I175" s="13" t="s">
        <v>9</v>
      </c>
      <c r="J175" s="13" t="s">
        <v>9</v>
      </c>
      <c r="K175" s="170" t="s">
        <v>9</v>
      </c>
      <c r="L175" s="49" t="s">
        <v>9</v>
      </c>
      <c r="M175" s="49" t="s">
        <v>9</v>
      </c>
      <c r="N175" s="25" t="s">
        <v>9</v>
      </c>
      <c r="O175" s="25" t="s">
        <v>9</v>
      </c>
      <c r="P175" s="25" t="s">
        <v>9</v>
      </c>
      <c r="Q175" s="25" t="s">
        <v>9</v>
      </c>
      <c r="R175" s="25" t="s">
        <v>9</v>
      </c>
      <c r="S175" s="25" t="s">
        <v>9</v>
      </c>
      <c r="T175" s="25" t="s">
        <v>9</v>
      </c>
      <c r="U175" s="25" t="s">
        <v>9</v>
      </c>
      <c r="V175" s="25" t="s">
        <v>9</v>
      </c>
      <c r="W175" s="8"/>
      <c r="X175" s="9"/>
      <c r="Y175" s="9"/>
    </row>
    <row r="176" spans="1:25" ht="62.4" customHeight="1" x14ac:dyDescent="0.3">
      <c r="A176" s="110"/>
      <c r="B176" s="108" t="s">
        <v>100</v>
      </c>
      <c r="C176" s="109" t="s">
        <v>22</v>
      </c>
      <c r="D176" s="109" t="s">
        <v>22</v>
      </c>
      <c r="E176" s="119" t="s">
        <v>22</v>
      </c>
      <c r="F176" s="119" t="s">
        <v>22</v>
      </c>
      <c r="G176" s="13" t="s">
        <v>22</v>
      </c>
      <c r="H176" s="13" t="s">
        <v>22</v>
      </c>
      <c r="I176" s="13" t="s">
        <v>22</v>
      </c>
      <c r="J176" s="13" t="s">
        <v>22</v>
      </c>
      <c r="K176" s="170" t="s">
        <v>22</v>
      </c>
      <c r="L176" s="49" t="s">
        <v>22</v>
      </c>
      <c r="M176" s="49" t="s">
        <v>22</v>
      </c>
      <c r="N176" s="109" t="s">
        <v>9</v>
      </c>
      <c r="O176" s="109" t="s">
        <v>9</v>
      </c>
      <c r="P176" s="109" t="s">
        <v>9</v>
      </c>
      <c r="Q176" s="109" t="s">
        <v>9</v>
      </c>
      <c r="R176" s="109" t="s">
        <v>9</v>
      </c>
      <c r="S176" s="109" t="s">
        <v>9</v>
      </c>
      <c r="T176" s="109" t="s">
        <v>9</v>
      </c>
      <c r="U176" s="109" t="s">
        <v>9</v>
      </c>
      <c r="V176" s="109" t="s">
        <v>9</v>
      </c>
      <c r="W176" s="8"/>
      <c r="X176" s="9"/>
      <c r="Y176" s="9"/>
    </row>
    <row r="177" spans="1:25" ht="36" x14ac:dyDescent="0.3">
      <c r="A177" s="224" t="s">
        <v>198</v>
      </c>
      <c r="B177" s="203" t="s">
        <v>88</v>
      </c>
      <c r="C177" s="202">
        <v>2021</v>
      </c>
      <c r="D177" s="202">
        <v>2026</v>
      </c>
      <c r="E177" s="201" t="s">
        <v>178</v>
      </c>
      <c r="F177" s="26" t="s">
        <v>10</v>
      </c>
      <c r="G177" s="13">
        <f>G178+G179</f>
        <v>8887964.3500000034</v>
      </c>
      <c r="H177" s="13">
        <f>H178</f>
        <v>6712512.0800000001</v>
      </c>
      <c r="I177" s="13">
        <f t="shared" ref="I177:M177" si="51">I178</f>
        <v>53526.879999999997</v>
      </c>
      <c r="J177" s="27">
        <f t="shared" si="51"/>
        <v>1830068.75</v>
      </c>
      <c r="K177" s="173">
        <f t="shared" si="51"/>
        <v>73618.880000000005</v>
      </c>
      <c r="L177" s="53">
        <f t="shared" si="51"/>
        <v>109118.88</v>
      </c>
      <c r="M177" s="53">
        <f t="shared" si="51"/>
        <v>109118.88</v>
      </c>
      <c r="N177" s="202" t="s">
        <v>9</v>
      </c>
      <c r="O177" s="202" t="s">
        <v>9</v>
      </c>
      <c r="P177" s="202" t="s">
        <v>9</v>
      </c>
      <c r="Q177" s="202" t="s">
        <v>9</v>
      </c>
      <c r="R177" s="202" t="s">
        <v>9</v>
      </c>
      <c r="S177" s="202" t="s">
        <v>9</v>
      </c>
      <c r="T177" s="202" t="s">
        <v>9</v>
      </c>
      <c r="U177" s="202" t="s">
        <v>9</v>
      </c>
      <c r="V177" s="202" t="s">
        <v>9</v>
      </c>
      <c r="W177" s="8"/>
      <c r="X177" s="9"/>
      <c r="Y177" s="9"/>
    </row>
    <row r="178" spans="1:25" ht="48" customHeight="1" x14ac:dyDescent="0.3">
      <c r="A178" s="224"/>
      <c r="B178" s="201"/>
      <c r="C178" s="202"/>
      <c r="D178" s="202"/>
      <c r="E178" s="201"/>
      <c r="F178" s="111" t="s">
        <v>109</v>
      </c>
      <c r="G178" s="13">
        <f>H178+I178+J178+K178+L178+M178</f>
        <v>8887964.3500000034</v>
      </c>
      <c r="H178" s="13">
        <f t="shared" ref="H178:M178" si="52">H185+H188+H191</f>
        <v>6712512.0800000001</v>
      </c>
      <c r="I178" s="13">
        <f t="shared" si="52"/>
        <v>53526.879999999997</v>
      </c>
      <c r="J178" s="13">
        <f t="shared" si="52"/>
        <v>1830068.75</v>
      </c>
      <c r="K178" s="170">
        <f t="shared" si="52"/>
        <v>73618.880000000005</v>
      </c>
      <c r="L178" s="49">
        <f t="shared" si="52"/>
        <v>109118.88</v>
      </c>
      <c r="M178" s="49">
        <f t="shared" si="52"/>
        <v>109118.88</v>
      </c>
      <c r="N178" s="202"/>
      <c r="O178" s="202"/>
      <c r="P178" s="202"/>
      <c r="Q178" s="202"/>
      <c r="R178" s="202"/>
      <c r="S178" s="202"/>
      <c r="T178" s="202"/>
      <c r="U178" s="202"/>
      <c r="V178" s="202"/>
      <c r="W178" s="8"/>
      <c r="X178" s="9"/>
      <c r="Y178" s="9"/>
    </row>
    <row r="179" spans="1:25" ht="81" customHeight="1" x14ac:dyDescent="0.3">
      <c r="A179" s="224"/>
      <c r="B179" s="201"/>
      <c r="C179" s="202"/>
      <c r="D179" s="202"/>
      <c r="E179" s="201"/>
      <c r="F179" s="111" t="s">
        <v>110</v>
      </c>
      <c r="G179" s="13"/>
      <c r="H179" s="13"/>
      <c r="I179" s="13"/>
      <c r="J179" s="13"/>
      <c r="K179" s="170"/>
      <c r="L179" s="49"/>
      <c r="M179" s="49"/>
      <c r="N179" s="202"/>
      <c r="O179" s="202"/>
      <c r="P179" s="202"/>
      <c r="Q179" s="202"/>
      <c r="R179" s="202"/>
      <c r="S179" s="202"/>
      <c r="T179" s="202"/>
      <c r="U179" s="202"/>
      <c r="V179" s="202"/>
      <c r="W179" s="8"/>
      <c r="X179" s="9"/>
      <c r="Y179" s="9"/>
    </row>
    <row r="180" spans="1:25" ht="15.6" hidden="1" customHeight="1" x14ac:dyDescent="0.3">
      <c r="A180" s="224" t="s">
        <v>199</v>
      </c>
      <c r="B180" s="203" t="s">
        <v>183</v>
      </c>
      <c r="C180" s="202">
        <v>2021</v>
      </c>
      <c r="D180" s="202">
        <v>2026</v>
      </c>
      <c r="E180" s="201" t="s">
        <v>93</v>
      </c>
      <c r="F180" s="26" t="s">
        <v>10</v>
      </c>
      <c r="G180" s="13" t="e">
        <f>H181+I181+J181+K181+L181+M181+#REF!+#REF!</f>
        <v>#REF!</v>
      </c>
      <c r="H180" s="13">
        <f>H181</f>
        <v>48805</v>
      </c>
      <c r="I180" s="13">
        <f t="shared" ref="I180:M180" si="53">I181</f>
        <v>0</v>
      </c>
      <c r="J180" s="27">
        <f t="shared" si="53"/>
        <v>0</v>
      </c>
      <c r="K180" s="173">
        <f t="shared" si="53"/>
        <v>0</v>
      </c>
      <c r="L180" s="53">
        <f t="shared" si="53"/>
        <v>20949.599999999999</v>
      </c>
      <c r="M180" s="53">
        <f t="shared" si="53"/>
        <v>62561.34</v>
      </c>
      <c r="N180" s="202" t="s">
        <v>46</v>
      </c>
      <c r="O180" s="202" t="s">
        <v>47</v>
      </c>
      <c r="P180" s="218">
        <v>268.88</v>
      </c>
      <c r="Q180" s="218">
        <v>57.36</v>
      </c>
      <c r="R180" s="218">
        <v>55.64</v>
      </c>
      <c r="S180" s="218">
        <v>53.97</v>
      </c>
      <c r="T180" s="218">
        <v>52.35</v>
      </c>
      <c r="U180" s="218">
        <v>12.45</v>
      </c>
      <c r="V180" s="218">
        <v>12.41</v>
      </c>
      <c r="W180" s="8"/>
      <c r="X180" s="9"/>
      <c r="Y180" s="9"/>
    </row>
    <row r="181" spans="1:25" ht="18" hidden="1" customHeight="1" x14ac:dyDescent="0.3">
      <c r="A181" s="224"/>
      <c r="B181" s="201"/>
      <c r="C181" s="202"/>
      <c r="D181" s="202"/>
      <c r="E181" s="201"/>
      <c r="F181" s="26" t="s">
        <v>53</v>
      </c>
      <c r="G181" s="13"/>
      <c r="H181" s="13">
        <v>48805</v>
      </c>
      <c r="I181" s="13">
        <v>0</v>
      </c>
      <c r="J181" s="27">
        <v>0</v>
      </c>
      <c r="K181" s="173">
        <v>0</v>
      </c>
      <c r="L181" s="53">
        <v>20949.599999999999</v>
      </c>
      <c r="M181" s="53">
        <v>62561.34</v>
      </c>
      <c r="N181" s="202"/>
      <c r="O181" s="202"/>
      <c r="P181" s="218"/>
      <c r="Q181" s="218"/>
      <c r="R181" s="218"/>
      <c r="S181" s="218"/>
      <c r="T181" s="218"/>
      <c r="U181" s="218"/>
      <c r="V181" s="218"/>
      <c r="W181" s="8"/>
      <c r="X181" s="9"/>
      <c r="Y181" s="9"/>
    </row>
    <row r="182" spans="1:25" ht="18" hidden="1" customHeight="1" x14ac:dyDescent="0.3">
      <c r="A182" s="224"/>
      <c r="B182" s="201"/>
      <c r="C182" s="202"/>
      <c r="D182" s="202"/>
      <c r="E182" s="201"/>
      <c r="F182" s="26" t="s">
        <v>65</v>
      </c>
      <c r="G182" s="13"/>
      <c r="H182" s="13"/>
      <c r="I182" s="13"/>
      <c r="J182" s="13"/>
      <c r="K182" s="170"/>
      <c r="L182" s="49"/>
      <c r="M182" s="49"/>
      <c r="N182" s="202"/>
      <c r="O182" s="202"/>
      <c r="P182" s="218"/>
      <c r="Q182" s="218"/>
      <c r="R182" s="218"/>
      <c r="S182" s="218"/>
      <c r="T182" s="218"/>
      <c r="U182" s="218"/>
      <c r="V182" s="218"/>
      <c r="W182" s="8"/>
      <c r="X182" s="9"/>
      <c r="Y182" s="9"/>
    </row>
    <row r="183" spans="1:25" ht="18" hidden="1" customHeight="1" x14ac:dyDescent="0.3">
      <c r="A183" s="224"/>
      <c r="B183" s="201"/>
      <c r="C183" s="202"/>
      <c r="D183" s="202"/>
      <c r="E183" s="201"/>
      <c r="F183" s="26"/>
      <c r="G183" s="13"/>
      <c r="H183" s="13"/>
      <c r="I183" s="13"/>
      <c r="J183" s="13"/>
      <c r="K183" s="170"/>
      <c r="L183" s="49"/>
      <c r="M183" s="49"/>
      <c r="N183" s="202"/>
      <c r="O183" s="202"/>
      <c r="P183" s="218"/>
      <c r="Q183" s="218"/>
      <c r="R183" s="218"/>
      <c r="S183" s="218"/>
      <c r="T183" s="218"/>
      <c r="U183" s="218"/>
      <c r="V183" s="218"/>
      <c r="W183" s="8"/>
      <c r="X183" s="9"/>
      <c r="Y183" s="9"/>
    </row>
    <row r="184" spans="1:25" ht="36" x14ac:dyDescent="0.3">
      <c r="A184" s="224"/>
      <c r="B184" s="201"/>
      <c r="C184" s="202"/>
      <c r="D184" s="202"/>
      <c r="E184" s="201"/>
      <c r="F184" s="121" t="s">
        <v>10</v>
      </c>
      <c r="G184" s="13">
        <f t="shared" ref="G184:M184" si="54">G185+G186</f>
        <v>8887964.3500000034</v>
      </c>
      <c r="H184" s="13">
        <f t="shared" si="54"/>
        <v>6712512.0800000001</v>
      </c>
      <c r="I184" s="13">
        <f t="shared" si="54"/>
        <v>53526.879999999997</v>
      </c>
      <c r="J184" s="13">
        <f t="shared" si="54"/>
        <v>1830068.75</v>
      </c>
      <c r="K184" s="170">
        <f t="shared" si="54"/>
        <v>73618.880000000005</v>
      </c>
      <c r="L184" s="49">
        <f t="shared" si="54"/>
        <v>109118.88</v>
      </c>
      <c r="M184" s="49">
        <f t="shared" si="54"/>
        <v>109118.88</v>
      </c>
      <c r="N184" s="202"/>
      <c r="O184" s="202"/>
      <c r="P184" s="218"/>
      <c r="Q184" s="218"/>
      <c r="R184" s="218"/>
      <c r="S184" s="218"/>
      <c r="T184" s="218"/>
      <c r="U184" s="218"/>
      <c r="V184" s="218"/>
      <c r="W184" s="8"/>
      <c r="X184" s="9"/>
      <c r="Y184" s="9"/>
    </row>
    <row r="185" spans="1:25" ht="18" x14ac:dyDescent="0.35">
      <c r="A185" s="224"/>
      <c r="B185" s="201"/>
      <c r="C185" s="202"/>
      <c r="D185" s="202"/>
      <c r="E185" s="201"/>
      <c r="F185" s="122" t="s">
        <v>109</v>
      </c>
      <c r="G185" s="13">
        <f>H185+I185+J185+K185+L185+M185</f>
        <v>8887964.3500000034</v>
      </c>
      <c r="H185" s="131">
        <v>6712512.0800000001</v>
      </c>
      <c r="I185" s="132">
        <v>53526.879999999997</v>
      </c>
      <c r="J185" s="13">
        <v>1830068.75</v>
      </c>
      <c r="K185" s="170">
        <v>73618.880000000005</v>
      </c>
      <c r="L185" s="49">
        <v>109118.88</v>
      </c>
      <c r="M185" s="130">
        <v>109118.88</v>
      </c>
      <c r="N185" s="202"/>
      <c r="O185" s="202"/>
      <c r="P185" s="218"/>
      <c r="Q185" s="218"/>
      <c r="R185" s="218"/>
      <c r="S185" s="218"/>
      <c r="T185" s="218"/>
      <c r="U185" s="218"/>
      <c r="V185" s="218"/>
      <c r="W185" s="8"/>
      <c r="X185" s="9"/>
      <c r="Y185" s="9"/>
    </row>
    <row r="186" spans="1:25" ht="80.400000000000006" customHeight="1" x14ac:dyDescent="0.3">
      <c r="A186" s="224"/>
      <c r="B186" s="201"/>
      <c r="C186" s="202"/>
      <c r="D186" s="202"/>
      <c r="E186" s="201"/>
      <c r="F186" s="122" t="s">
        <v>110</v>
      </c>
      <c r="G186" s="13">
        <f>H186+I186+J186+K186+L186+M186</f>
        <v>0</v>
      </c>
      <c r="H186" s="13"/>
      <c r="I186" s="13"/>
      <c r="J186" s="13"/>
      <c r="K186" s="170"/>
      <c r="L186" s="49"/>
      <c r="M186" s="49"/>
      <c r="N186" s="202"/>
      <c r="O186" s="202"/>
      <c r="P186" s="218"/>
      <c r="Q186" s="218"/>
      <c r="R186" s="218"/>
      <c r="S186" s="218"/>
      <c r="T186" s="218"/>
      <c r="U186" s="218"/>
      <c r="V186" s="218"/>
      <c r="W186" s="8"/>
      <c r="X186" s="9"/>
      <c r="Y186" s="9"/>
    </row>
    <row r="187" spans="1:25" ht="39.6" customHeight="1" x14ac:dyDescent="0.3">
      <c r="A187" s="224" t="s">
        <v>200</v>
      </c>
      <c r="B187" s="203" t="s">
        <v>184</v>
      </c>
      <c r="C187" s="202">
        <v>2021</v>
      </c>
      <c r="D187" s="202">
        <v>2026</v>
      </c>
      <c r="E187" s="201" t="s">
        <v>92</v>
      </c>
      <c r="F187" s="26" t="s">
        <v>10</v>
      </c>
      <c r="G187" s="13">
        <f>G189+G188</f>
        <v>0</v>
      </c>
      <c r="H187" s="13">
        <f>H188</f>
        <v>0</v>
      </c>
      <c r="I187" s="13">
        <f t="shared" ref="I187:M187" si="55">I188</f>
        <v>0</v>
      </c>
      <c r="J187" s="13">
        <f t="shared" si="55"/>
        <v>0</v>
      </c>
      <c r="K187" s="170">
        <f t="shared" si="55"/>
        <v>0</v>
      </c>
      <c r="L187" s="49">
        <f t="shared" si="55"/>
        <v>0</v>
      </c>
      <c r="M187" s="49">
        <f t="shared" si="55"/>
        <v>0</v>
      </c>
      <c r="N187" s="202" t="s">
        <v>59</v>
      </c>
      <c r="O187" s="202" t="s">
        <v>28</v>
      </c>
      <c r="P187" s="202">
        <v>100</v>
      </c>
      <c r="Q187" s="202">
        <v>100</v>
      </c>
      <c r="R187" s="202">
        <v>100</v>
      </c>
      <c r="S187" s="202">
        <v>100</v>
      </c>
      <c r="T187" s="202">
        <v>100</v>
      </c>
      <c r="U187" s="202">
        <v>100</v>
      </c>
      <c r="V187" s="202">
        <v>100</v>
      </c>
      <c r="W187" s="8"/>
      <c r="X187" s="9"/>
      <c r="Y187" s="9"/>
    </row>
    <row r="188" spans="1:25" ht="33.6" customHeight="1" x14ac:dyDescent="0.3">
      <c r="A188" s="224"/>
      <c r="B188" s="201"/>
      <c r="C188" s="202"/>
      <c r="D188" s="202"/>
      <c r="E188" s="201"/>
      <c r="F188" s="111" t="s">
        <v>109</v>
      </c>
      <c r="G188" s="13">
        <f>H188+I188+J188+K188+L188+M188</f>
        <v>0</v>
      </c>
      <c r="H188" s="13">
        <v>0</v>
      </c>
      <c r="I188" s="13">
        <v>0</v>
      </c>
      <c r="J188" s="13">
        <v>0</v>
      </c>
      <c r="K188" s="170">
        <v>0</v>
      </c>
      <c r="L188" s="49">
        <v>0</v>
      </c>
      <c r="M188" s="49">
        <v>0</v>
      </c>
      <c r="N188" s="202"/>
      <c r="O188" s="202"/>
      <c r="P188" s="202"/>
      <c r="Q188" s="202"/>
      <c r="R188" s="202"/>
      <c r="S188" s="202"/>
      <c r="T188" s="202"/>
      <c r="U188" s="202"/>
      <c r="V188" s="202"/>
      <c r="W188" s="8"/>
      <c r="X188" s="9"/>
      <c r="Y188" s="9"/>
    </row>
    <row r="189" spans="1:25" ht="76.8" customHeight="1" x14ac:dyDescent="0.3">
      <c r="A189" s="224"/>
      <c r="B189" s="201"/>
      <c r="C189" s="202"/>
      <c r="D189" s="202"/>
      <c r="E189" s="201"/>
      <c r="F189" s="111" t="s">
        <v>110</v>
      </c>
      <c r="G189" s="13">
        <f>H189+I189+J189+K189+L189+M189</f>
        <v>0</v>
      </c>
      <c r="H189" s="13">
        <f t="shared" ref="H189:M189" si="56">H188</f>
        <v>0</v>
      </c>
      <c r="I189" s="13">
        <f t="shared" si="56"/>
        <v>0</v>
      </c>
      <c r="J189" s="13">
        <f t="shared" si="56"/>
        <v>0</v>
      </c>
      <c r="K189" s="170">
        <f t="shared" si="56"/>
        <v>0</v>
      </c>
      <c r="L189" s="49">
        <f t="shared" si="56"/>
        <v>0</v>
      </c>
      <c r="M189" s="49">
        <f t="shared" si="56"/>
        <v>0</v>
      </c>
      <c r="N189" s="202"/>
      <c r="O189" s="202"/>
      <c r="P189" s="202"/>
      <c r="Q189" s="202"/>
      <c r="R189" s="202"/>
      <c r="S189" s="202"/>
      <c r="T189" s="202"/>
      <c r="U189" s="202"/>
      <c r="V189" s="202"/>
      <c r="W189" s="8"/>
      <c r="X189" s="9"/>
      <c r="Y189" s="9"/>
    </row>
    <row r="190" spans="1:25" ht="49.2" customHeight="1" x14ac:dyDescent="0.3">
      <c r="A190" s="210" t="s">
        <v>201</v>
      </c>
      <c r="B190" s="225" t="s">
        <v>177</v>
      </c>
      <c r="C190" s="197">
        <v>2021</v>
      </c>
      <c r="D190" s="197">
        <v>2026</v>
      </c>
      <c r="E190" s="231" t="s">
        <v>92</v>
      </c>
      <c r="F190" s="121" t="s">
        <v>10</v>
      </c>
      <c r="G190" s="13">
        <f>G191+G192</f>
        <v>0</v>
      </c>
      <c r="H190" s="13">
        <f t="shared" ref="H190:M190" si="57">H192</f>
        <v>0</v>
      </c>
      <c r="I190" s="13">
        <f t="shared" si="57"/>
        <v>0</v>
      </c>
      <c r="J190" s="13">
        <f t="shared" si="57"/>
        <v>0</v>
      </c>
      <c r="K190" s="170">
        <f t="shared" si="57"/>
        <v>0</v>
      </c>
      <c r="L190" s="49">
        <f t="shared" si="57"/>
        <v>0</v>
      </c>
      <c r="M190" s="49">
        <f t="shared" si="57"/>
        <v>0</v>
      </c>
      <c r="N190" s="119"/>
      <c r="O190" s="119"/>
      <c r="P190" s="119"/>
      <c r="Q190" s="119"/>
      <c r="R190" s="119"/>
      <c r="S190" s="119"/>
      <c r="T190" s="119"/>
      <c r="U190" s="119"/>
      <c r="V190" s="119"/>
      <c r="W190" s="8"/>
      <c r="X190" s="9"/>
      <c r="Y190" s="9"/>
    </row>
    <row r="191" spans="1:25" ht="49.2" customHeight="1" x14ac:dyDescent="0.3">
      <c r="A191" s="234"/>
      <c r="B191" s="226"/>
      <c r="C191" s="198"/>
      <c r="D191" s="198"/>
      <c r="E191" s="234"/>
      <c r="F191" s="122" t="s">
        <v>109</v>
      </c>
      <c r="G191" s="13">
        <f>H191+I191+J191+K191+L191+M191</f>
        <v>0</v>
      </c>
      <c r="H191" s="13">
        <v>0</v>
      </c>
      <c r="I191" s="13">
        <v>0</v>
      </c>
      <c r="J191" s="13">
        <v>0</v>
      </c>
      <c r="K191" s="170">
        <v>0</v>
      </c>
      <c r="L191" s="49">
        <v>0</v>
      </c>
      <c r="M191" s="49">
        <v>0</v>
      </c>
      <c r="N191" s="119"/>
      <c r="O191" s="119"/>
      <c r="P191" s="119"/>
      <c r="Q191" s="119"/>
      <c r="R191" s="119"/>
      <c r="S191" s="119"/>
      <c r="T191" s="119"/>
      <c r="U191" s="119"/>
      <c r="V191" s="119"/>
      <c r="W191" s="8"/>
      <c r="X191" s="9"/>
      <c r="Y191" s="9"/>
    </row>
    <row r="192" spans="1:25" ht="49.2" customHeight="1" x14ac:dyDescent="0.3">
      <c r="A192" s="235"/>
      <c r="B192" s="227"/>
      <c r="C192" s="199"/>
      <c r="D192" s="199"/>
      <c r="E192" s="235"/>
      <c r="F192" s="122" t="s">
        <v>110</v>
      </c>
      <c r="G192" s="13">
        <f>H192+I192+J192+K192+L192+M192</f>
        <v>0</v>
      </c>
      <c r="H192" s="13">
        <v>0</v>
      </c>
      <c r="I192" s="13">
        <v>0</v>
      </c>
      <c r="J192" s="13">
        <v>0</v>
      </c>
      <c r="K192" s="170">
        <v>0</v>
      </c>
      <c r="L192" s="49">
        <v>0</v>
      </c>
      <c r="M192" s="49">
        <v>0</v>
      </c>
      <c r="N192" s="119"/>
      <c r="O192" s="119"/>
      <c r="P192" s="119"/>
      <c r="Q192" s="119"/>
      <c r="R192" s="119"/>
      <c r="S192" s="119"/>
      <c r="T192" s="119"/>
      <c r="U192" s="119"/>
      <c r="V192" s="119"/>
      <c r="W192" s="8"/>
      <c r="X192" s="9"/>
      <c r="Y192" s="9"/>
    </row>
    <row r="193" spans="1:25" ht="105.6" customHeight="1" x14ac:dyDescent="0.3">
      <c r="A193" s="117"/>
      <c r="B193" s="120" t="s">
        <v>176</v>
      </c>
      <c r="C193" s="119" t="s">
        <v>22</v>
      </c>
      <c r="D193" s="119" t="s">
        <v>22</v>
      </c>
      <c r="E193" s="119" t="s">
        <v>22</v>
      </c>
      <c r="F193" s="119" t="s">
        <v>22</v>
      </c>
      <c r="G193" s="13" t="s">
        <v>22</v>
      </c>
      <c r="H193" s="13" t="s">
        <v>22</v>
      </c>
      <c r="I193" s="13" t="s">
        <v>22</v>
      </c>
      <c r="J193" s="13" t="s">
        <v>22</v>
      </c>
      <c r="K193" s="170" t="s">
        <v>22</v>
      </c>
      <c r="L193" s="49" t="s">
        <v>22</v>
      </c>
      <c r="M193" s="49" t="s">
        <v>22</v>
      </c>
      <c r="N193" s="119" t="s">
        <v>9</v>
      </c>
      <c r="O193" s="119" t="s">
        <v>9</v>
      </c>
      <c r="P193" s="119" t="s">
        <v>9</v>
      </c>
      <c r="Q193" s="119" t="s">
        <v>9</v>
      </c>
      <c r="R193" s="119" t="s">
        <v>9</v>
      </c>
      <c r="S193" s="119" t="s">
        <v>9</v>
      </c>
      <c r="T193" s="119" t="s">
        <v>9</v>
      </c>
      <c r="U193" s="119" t="s">
        <v>9</v>
      </c>
      <c r="V193" s="119" t="s">
        <v>9</v>
      </c>
      <c r="W193" s="8"/>
      <c r="X193" s="9"/>
      <c r="Y193" s="9"/>
    </row>
    <row r="194" spans="1:25" ht="34.799999999999997" customHeight="1" x14ac:dyDescent="0.3">
      <c r="A194" s="224" t="s">
        <v>202</v>
      </c>
      <c r="B194" s="203" t="s">
        <v>77</v>
      </c>
      <c r="C194" s="202">
        <v>2021</v>
      </c>
      <c r="D194" s="202">
        <v>2026</v>
      </c>
      <c r="E194" s="201" t="s">
        <v>93</v>
      </c>
      <c r="F194" s="26" t="s">
        <v>10</v>
      </c>
      <c r="G194" s="13">
        <f>G195+G196</f>
        <v>0</v>
      </c>
      <c r="H194" s="13">
        <f>H195</f>
        <v>0</v>
      </c>
      <c r="I194" s="13">
        <f t="shared" ref="I194:M194" si="58">I195</f>
        <v>0</v>
      </c>
      <c r="J194" s="27">
        <f t="shared" si="58"/>
        <v>0</v>
      </c>
      <c r="K194" s="173">
        <f t="shared" si="58"/>
        <v>0</v>
      </c>
      <c r="L194" s="53">
        <f t="shared" si="58"/>
        <v>0</v>
      </c>
      <c r="M194" s="53">
        <f t="shared" si="58"/>
        <v>0</v>
      </c>
      <c r="N194" s="202" t="s">
        <v>9</v>
      </c>
      <c r="O194" s="202" t="s">
        <v>9</v>
      </c>
      <c r="P194" s="202" t="s">
        <v>9</v>
      </c>
      <c r="Q194" s="202" t="s">
        <v>9</v>
      </c>
      <c r="R194" s="202" t="s">
        <v>9</v>
      </c>
      <c r="S194" s="202" t="s">
        <v>9</v>
      </c>
      <c r="T194" s="202" t="s">
        <v>9</v>
      </c>
      <c r="U194" s="202" t="s">
        <v>9</v>
      </c>
      <c r="V194" s="202" t="s">
        <v>9</v>
      </c>
      <c r="W194" s="8"/>
      <c r="X194" s="9"/>
      <c r="Y194" s="9"/>
    </row>
    <row r="195" spans="1:25" ht="38.4" customHeight="1" x14ac:dyDescent="0.3">
      <c r="A195" s="224"/>
      <c r="B195" s="201"/>
      <c r="C195" s="202"/>
      <c r="D195" s="202"/>
      <c r="E195" s="201"/>
      <c r="F195" s="111" t="s">
        <v>109</v>
      </c>
      <c r="G195" s="13">
        <f>H195+I195+J195+K195+L195+M195</f>
        <v>0</v>
      </c>
      <c r="H195" s="13">
        <f>H199</f>
        <v>0</v>
      </c>
      <c r="I195" s="13">
        <f t="shared" ref="I195:M195" si="59">I199</f>
        <v>0</v>
      </c>
      <c r="J195" s="13">
        <f t="shared" si="59"/>
        <v>0</v>
      </c>
      <c r="K195" s="170">
        <v>0</v>
      </c>
      <c r="L195" s="49">
        <f t="shared" si="59"/>
        <v>0</v>
      </c>
      <c r="M195" s="49">
        <f t="shared" si="59"/>
        <v>0</v>
      </c>
      <c r="N195" s="202"/>
      <c r="O195" s="202"/>
      <c r="P195" s="202"/>
      <c r="Q195" s="202"/>
      <c r="R195" s="202"/>
      <c r="S195" s="202"/>
      <c r="T195" s="202"/>
      <c r="U195" s="202"/>
      <c r="V195" s="202"/>
      <c r="W195" s="8"/>
      <c r="X195" s="9"/>
      <c r="Y195" s="9"/>
    </row>
    <row r="196" spans="1:25" ht="18" x14ac:dyDescent="0.3">
      <c r="A196" s="224"/>
      <c r="B196" s="201"/>
      <c r="C196" s="202"/>
      <c r="D196" s="202"/>
      <c r="E196" s="201"/>
      <c r="F196" s="111" t="s">
        <v>110</v>
      </c>
      <c r="G196" s="13">
        <v>0</v>
      </c>
      <c r="H196" s="13">
        <v>0</v>
      </c>
      <c r="I196" s="13">
        <v>0</v>
      </c>
      <c r="J196" s="13">
        <v>0</v>
      </c>
      <c r="K196" s="170">
        <v>0</v>
      </c>
      <c r="L196" s="49">
        <v>0</v>
      </c>
      <c r="M196" s="49">
        <v>0</v>
      </c>
      <c r="N196" s="202"/>
      <c r="O196" s="202"/>
      <c r="P196" s="202"/>
      <c r="Q196" s="202"/>
      <c r="R196" s="202"/>
      <c r="S196" s="202"/>
      <c r="T196" s="202"/>
      <c r="U196" s="202"/>
      <c r="V196" s="202"/>
      <c r="W196" s="8"/>
      <c r="X196" s="9"/>
      <c r="Y196" s="9"/>
    </row>
    <row r="197" spans="1:25" ht="76.8" customHeight="1" x14ac:dyDescent="0.3">
      <c r="A197" s="224"/>
      <c r="B197" s="201"/>
      <c r="C197" s="202"/>
      <c r="D197" s="202"/>
      <c r="E197" s="201"/>
      <c r="F197" s="26"/>
      <c r="G197" s="13"/>
      <c r="H197" s="13"/>
      <c r="I197" s="13"/>
      <c r="J197" s="13"/>
      <c r="K197" s="170"/>
      <c r="L197" s="49"/>
      <c r="M197" s="49"/>
      <c r="N197" s="202"/>
      <c r="O197" s="202"/>
      <c r="P197" s="202"/>
      <c r="Q197" s="202"/>
      <c r="R197" s="202"/>
      <c r="S197" s="202"/>
      <c r="T197" s="202"/>
      <c r="U197" s="202"/>
      <c r="V197" s="202"/>
      <c r="W197" s="8"/>
      <c r="X197" s="9"/>
      <c r="Y197" s="9"/>
    </row>
    <row r="198" spans="1:25" ht="36" x14ac:dyDescent="0.3">
      <c r="A198" s="224" t="s">
        <v>203</v>
      </c>
      <c r="B198" s="203" t="s">
        <v>78</v>
      </c>
      <c r="C198" s="202">
        <v>2021</v>
      </c>
      <c r="D198" s="202">
        <v>2026</v>
      </c>
      <c r="E198" s="201" t="s">
        <v>93</v>
      </c>
      <c r="F198" s="26" t="s">
        <v>10</v>
      </c>
      <c r="G198" s="13">
        <f>G199+G200</f>
        <v>0</v>
      </c>
      <c r="H198" s="13">
        <f>H199</f>
        <v>0</v>
      </c>
      <c r="I198" s="13">
        <f t="shared" ref="I198:M198" si="60">I199</f>
        <v>0</v>
      </c>
      <c r="J198" s="13">
        <f t="shared" si="60"/>
        <v>0</v>
      </c>
      <c r="K198" s="170">
        <f t="shared" si="60"/>
        <v>0</v>
      </c>
      <c r="L198" s="49">
        <f t="shared" si="60"/>
        <v>0</v>
      </c>
      <c r="M198" s="49">
        <f t="shared" si="60"/>
        <v>0</v>
      </c>
      <c r="N198" s="202" t="s">
        <v>49</v>
      </c>
      <c r="O198" s="202" t="s">
        <v>61</v>
      </c>
      <c r="P198" s="218">
        <v>0.02</v>
      </c>
      <c r="Q198" s="218">
        <v>3.0000000000000001E-3</v>
      </c>
      <c r="R198" s="218">
        <v>2E-3</v>
      </c>
      <c r="S198" s="218">
        <v>3.0000000000000001E-3</v>
      </c>
      <c r="T198" s="218">
        <v>3.0000000000000001E-3</v>
      </c>
      <c r="U198" s="218">
        <v>3.0000000000000001E-3</v>
      </c>
      <c r="V198" s="218">
        <v>2E-3</v>
      </c>
      <c r="W198" s="8"/>
      <c r="X198" s="9"/>
      <c r="Y198" s="9"/>
    </row>
    <row r="199" spans="1:25" ht="43.2" customHeight="1" x14ac:dyDescent="0.3">
      <c r="A199" s="224"/>
      <c r="B199" s="201"/>
      <c r="C199" s="202"/>
      <c r="D199" s="202"/>
      <c r="E199" s="201"/>
      <c r="F199" s="111" t="s">
        <v>109</v>
      </c>
      <c r="G199" s="13">
        <f>H199+I199+J199+K199+L199+M199</f>
        <v>0</v>
      </c>
      <c r="H199" s="13">
        <v>0</v>
      </c>
      <c r="I199" s="13">
        <v>0</v>
      </c>
      <c r="J199" s="13">
        <v>0</v>
      </c>
      <c r="K199" s="170">
        <v>0</v>
      </c>
      <c r="L199" s="49">
        <v>0</v>
      </c>
      <c r="M199" s="49">
        <v>0</v>
      </c>
      <c r="N199" s="202"/>
      <c r="O199" s="202"/>
      <c r="P199" s="218"/>
      <c r="Q199" s="218"/>
      <c r="R199" s="218"/>
      <c r="S199" s="218"/>
      <c r="T199" s="218"/>
      <c r="U199" s="218"/>
      <c r="V199" s="218"/>
      <c r="W199" s="8"/>
      <c r="X199" s="9"/>
      <c r="Y199" s="9"/>
    </row>
    <row r="200" spans="1:25" ht="75.599999999999994" customHeight="1" x14ac:dyDescent="0.3">
      <c r="A200" s="224"/>
      <c r="B200" s="201"/>
      <c r="C200" s="202"/>
      <c r="D200" s="202"/>
      <c r="E200" s="201"/>
      <c r="F200" s="111" t="s">
        <v>110</v>
      </c>
      <c r="G200" s="31">
        <f>H200+I200+J200+K200+L200+M200</f>
        <v>0</v>
      </c>
      <c r="H200" s="13">
        <v>0</v>
      </c>
      <c r="I200" s="13">
        <v>0</v>
      </c>
      <c r="J200" s="13">
        <v>0</v>
      </c>
      <c r="K200" s="170">
        <v>0</v>
      </c>
      <c r="L200" s="49">
        <v>0</v>
      </c>
      <c r="M200" s="49">
        <v>0</v>
      </c>
      <c r="N200" s="202"/>
      <c r="O200" s="202"/>
      <c r="P200" s="218"/>
      <c r="Q200" s="218"/>
      <c r="R200" s="218"/>
      <c r="S200" s="218"/>
      <c r="T200" s="218"/>
      <c r="U200" s="218"/>
      <c r="V200" s="218"/>
      <c r="W200" s="8"/>
      <c r="X200" s="9"/>
      <c r="Y200" s="9"/>
    </row>
    <row r="201" spans="1:25" ht="50.4" customHeight="1" x14ac:dyDescent="0.3">
      <c r="A201" s="210" t="s">
        <v>204</v>
      </c>
      <c r="B201" s="214" t="s">
        <v>180</v>
      </c>
      <c r="C201" s="197">
        <v>2021</v>
      </c>
      <c r="D201" s="197">
        <v>2026</v>
      </c>
      <c r="E201" s="231" t="s">
        <v>93</v>
      </c>
      <c r="F201" s="121" t="s">
        <v>10</v>
      </c>
      <c r="G201" s="31">
        <f t="shared" ref="G201:M201" si="61">G202+G203</f>
        <v>0</v>
      </c>
      <c r="H201" s="13">
        <f t="shared" si="61"/>
        <v>0</v>
      </c>
      <c r="I201" s="13">
        <f t="shared" si="61"/>
        <v>0</v>
      </c>
      <c r="J201" s="13">
        <f t="shared" si="61"/>
        <v>0</v>
      </c>
      <c r="K201" s="170">
        <f t="shared" si="61"/>
        <v>0</v>
      </c>
      <c r="L201" s="49">
        <f t="shared" si="61"/>
        <v>0</v>
      </c>
      <c r="M201" s="49">
        <f t="shared" si="61"/>
        <v>0</v>
      </c>
      <c r="N201" s="197" t="s">
        <v>182</v>
      </c>
      <c r="O201" s="197" t="s">
        <v>38</v>
      </c>
      <c r="P201" s="190"/>
      <c r="Q201" s="190"/>
      <c r="R201" s="190"/>
      <c r="S201" s="190"/>
      <c r="T201" s="190"/>
      <c r="U201" s="190"/>
      <c r="V201" s="190"/>
      <c r="W201" s="8"/>
      <c r="X201" s="9"/>
      <c r="Y201" s="9"/>
    </row>
    <row r="202" spans="1:25" ht="56.4" customHeight="1" x14ac:dyDescent="0.3">
      <c r="A202" s="234"/>
      <c r="B202" s="234"/>
      <c r="C202" s="198"/>
      <c r="D202" s="198"/>
      <c r="E202" s="234"/>
      <c r="F202" s="122" t="s">
        <v>109</v>
      </c>
      <c r="G202" s="129">
        <f>H202+I202+J202+K202+L202+M202</f>
        <v>0</v>
      </c>
      <c r="H202" s="13">
        <v>0</v>
      </c>
      <c r="I202" s="13">
        <v>0</v>
      </c>
      <c r="J202" s="13">
        <v>0</v>
      </c>
      <c r="K202" s="170">
        <v>0</v>
      </c>
      <c r="L202" s="49">
        <v>0</v>
      </c>
      <c r="M202" s="49">
        <v>0</v>
      </c>
      <c r="N202" s="198"/>
      <c r="O202" s="198"/>
      <c r="P202" s="198"/>
      <c r="Q202" s="198"/>
      <c r="R202" s="198"/>
      <c r="S202" s="198"/>
      <c r="T202" s="198"/>
      <c r="U202" s="198"/>
      <c r="V202" s="198"/>
      <c r="W202" s="8"/>
      <c r="X202" s="9"/>
      <c r="Y202" s="9"/>
    </row>
    <row r="203" spans="1:25" ht="50.4" customHeight="1" x14ac:dyDescent="0.3">
      <c r="A203" s="235"/>
      <c r="B203" s="235"/>
      <c r="C203" s="199"/>
      <c r="D203" s="199"/>
      <c r="E203" s="235"/>
      <c r="F203" s="122" t="s">
        <v>110</v>
      </c>
      <c r="G203" s="129">
        <f>H203+I203+J203+K203+L203+M203</f>
        <v>0</v>
      </c>
      <c r="H203" s="13">
        <v>0</v>
      </c>
      <c r="I203" s="13">
        <v>0</v>
      </c>
      <c r="J203" s="13">
        <v>0</v>
      </c>
      <c r="K203" s="170">
        <v>0</v>
      </c>
      <c r="L203" s="49">
        <v>0</v>
      </c>
      <c r="M203" s="49">
        <v>0</v>
      </c>
      <c r="N203" s="199"/>
      <c r="O203" s="199"/>
      <c r="P203" s="199"/>
      <c r="Q203" s="199"/>
      <c r="R203" s="199"/>
      <c r="S203" s="199"/>
      <c r="T203" s="199"/>
      <c r="U203" s="199"/>
      <c r="V203" s="199"/>
      <c r="W203" s="8"/>
      <c r="X203" s="9"/>
      <c r="Y203" s="9"/>
    </row>
    <row r="204" spans="1:25" ht="44.4" customHeight="1" x14ac:dyDescent="0.3">
      <c r="A204" s="210" t="s">
        <v>205</v>
      </c>
      <c r="B204" s="214" t="s">
        <v>179</v>
      </c>
      <c r="C204" s="197">
        <v>2021</v>
      </c>
      <c r="D204" s="197">
        <v>2026</v>
      </c>
      <c r="E204" s="231" t="s">
        <v>93</v>
      </c>
      <c r="F204" s="121" t="s">
        <v>10</v>
      </c>
      <c r="G204" s="31">
        <f t="shared" ref="G204:M204" si="62">G205+G206</f>
        <v>0</v>
      </c>
      <c r="H204" s="13">
        <f t="shared" si="62"/>
        <v>0</v>
      </c>
      <c r="I204" s="13">
        <f t="shared" si="62"/>
        <v>0</v>
      </c>
      <c r="J204" s="13">
        <f t="shared" si="62"/>
        <v>0</v>
      </c>
      <c r="K204" s="170">
        <f t="shared" si="62"/>
        <v>0</v>
      </c>
      <c r="L204" s="49">
        <f t="shared" si="62"/>
        <v>0</v>
      </c>
      <c r="M204" s="49">
        <f t="shared" si="62"/>
        <v>0</v>
      </c>
      <c r="N204" s="194" t="s">
        <v>181</v>
      </c>
      <c r="O204" s="197" t="s">
        <v>112</v>
      </c>
      <c r="P204" s="190"/>
      <c r="Q204" s="190"/>
      <c r="R204" s="190"/>
      <c r="S204" s="190"/>
      <c r="T204" s="190"/>
      <c r="U204" s="190"/>
      <c r="V204" s="190"/>
      <c r="W204" s="8"/>
      <c r="X204" s="9"/>
      <c r="Y204" s="9"/>
    </row>
    <row r="205" spans="1:25" ht="30" customHeight="1" x14ac:dyDescent="0.3">
      <c r="A205" s="234"/>
      <c r="B205" s="234"/>
      <c r="C205" s="198"/>
      <c r="D205" s="198"/>
      <c r="E205" s="234"/>
      <c r="F205" s="122" t="s">
        <v>109</v>
      </c>
      <c r="G205" s="129">
        <f>H205+I205+J205+K205+L205+M205</f>
        <v>0</v>
      </c>
      <c r="H205" s="13">
        <v>0</v>
      </c>
      <c r="I205" s="13">
        <v>0</v>
      </c>
      <c r="J205" s="13">
        <v>0</v>
      </c>
      <c r="K205" s="170">
        <v>0</v>
      </c>
      <c r="L205" s="49">
        <v>0</v>
      </c>
      <c r="M205" s="49">
        <v>0</v>
      </c>
      <c r="N205" s="195"/>
      <c r="O205" s="198"/>
      <c r="P205" s="198"/>
      <c r="Q205" s="198"/>
      <c r="R205" s="198"/>
      <c r="S205" s="198"/>
      <c r="T205" s="198"/>
      <c r="U205" s="198"/>
      <c r="V205" s="198"/>
      <c r="W205" s="8"/>
      <c r="X205" s="9"/>
      <c r="Y205" s="9"/>
    </row>
    <row r="206" spans="1:25" ht="54" customHeight="1" x14ac:dyDescent="0.3">
      <c r="A206" s="235"/>
      <c r="B206" s="235"/>
      <c r="C206" s="199"/>
      <c r="D206" s="199"/>
      <c r="E206" s="235"/>
      <c r="F206" s="122" t="s">
        <v>110</v>
      </c>
      <c r="G206" s="129">
        <f>H206+I206+J206+K206+L206+M206</f>
        <v>0</v>
      </c>
      <c r="H206" s="13">
        <v>0</v>
      </c>
      <c r="I206" s="13">
        <v>0</v>
      </c>
      <c r="J206" s="13">
        <v>0</v>
      </c>
      <c r="K206" s="170">
        <v>0</v>
      </c>
      <c r="L206" s="49">
        <v>0</v>
      </c>
      <c r="M206" s="49">
        <v>0</v>
      </c>
      <c r="N206" s="196"/>
      <c r="O206" s="199"/>
      <c r="P206" s="199"/>
      <c r="Q206" s="199"/>
      <c r="R206" s="199"/>
      <c r="S206" s="199"/>
      <c r="T206" s="199"/>
      <c r="U206" s="199"/>
      <c r="V206" s="199"/>
      <c r="W206" s="8"/>
      <c r="X206" s="9"/>
      <c r="Y206" s="9"/>
    </row>
    <row r="207" spans="1:25" ht="36" x14ac:dyDescent="0.3">
      <c r="A207" s="206" t="s">
        <v>31</v>
      </c>
      <c r="B207" s="207"/>
      <c r="C207" s="204">
        <v>2014</v>
      </c>
      <c r="D207" s="204">
        <v>2022</v>
      </c>
      <c r="E207" s="241"/>
      <c r="F207" s="30" t="s">
        <v>10</v>
      </c>
      <c r="G207" s="31">
        <f t="shared" ref="G207:M207" si="63">G208+G209</f>
        <v>8887964.3500000034</v>
      </c>
      <c r="H207" s="31">
        <f t="shared" si="63"/>
        <v>6712512.0800000001</v>
      </c>
      <c r="I207" s="31">
        <f t="shared" si="63"/>
        <v>53526.879999999997</v>
      </c>
      <c r="J207" s="13">
        <f t="shared" si="63"/>
        <v>1830068.75</v>
      </c>
      <c r="K207" s="170">
        <f t="shared" si="63"/>
        <v>73618.880000000005</v>
      </c>
      <c r="L207" s="49">
        <f t="shared" si="63"/>
        <v>109118.88</v>
      </c>
      <c r="M207" s="49">
        <f t="shared" si="63"/>
        <v>109118.88</v>
      </c>
      <c r="N207" s="204" t="s">
        <v>9</v>
      </c>
      <c r="O207" s="204" t="s">
        <v>9</v>
      </c>
      <c r="P207" s="197" t="s">
        <v>9</v>
      </c>
      <c r="Q207" s="197" t="s">
        <v>9</v>
      </c>
      <c r="R207" s="197" t="s">
        <v>9</v>
      </c>
      <c r="S207" s="197" t="s">
        <v>9</v>
      </c>
      <c r="T207" s="197" t="s">
        <v>9</v>
      </c>
      <c r="U207" s="197" t="s">
        <v>9</v>
      </c>
      <c r="V207" s="197" t="s">
        <v>9</v>
      </c>
      <c r="W207" s="8"/>
      <c r="X207" s="9"/>
      <c r="Y207" s="9"/>
    </row>
    <row r="208" spans="1:25" ht="18" x14ac:dyDescent="0.3">
      <c r="A208" s="208"/>
      <c r="B208" s="209"/>
      <c r="C208" s="205"/>
      <c r="D208" s="205"/>
      <c r="E208" s="242"/>
      <c r="F208" s="111" t="s">
        <v>109</v>
      </c>
      <c r="G208" s="13">
        <f>H208+I208+J208+K208+L208+M208</f>
        <v>8887964.3500000034</v>
      </c>
      <c r="H208" s="31">
        <f t="shared" ref="H208:M208" si="64">H178+H195</f>
        <v>6712512.0800000001</v>
      </c>
      <c r="I208" s="31">
        <f t="shared" si="64"/>
        <v>53526.879999999997</v>
      </c>
      <c r="J208" s="13">
        <f t="shared" si="64"/>
        <v>1830068.75</v>
      </c>
      <c r="K208" s="170">
        <f t="shared" si="64"/>
        <v>73618.880000000005</v>
      </c>
      <c r="L208" s="49">
        <f t="shared" si="64"/>
        <v>109118.88</v>
      </c>
      <c r="M208" s="49">
        <f t="shared" si="64"/>
        <v>109118.88</v>
      </c>
      <c r="N208" s="205"/>
      <c r="O208" s="205"/>
      <c r="P208" s="200"/>
      <c r="Q208" s="200"/>
      <c r="R208" s="200"/>
      <c r="S208" s="200"/>
      <c r="T208" s="200"/>
      <c r="U208" s="200"/>
      <c r="V208" s="200"/>
      <c r="W208" s="8"/>
      <c r="X208" s="9"/>
      <c r="Y208" s="9"/>
    </row>
    <row r="209" spans="1:25" ht="40.799999999999997" customHeight="1" x14ac:dyDescent="0.3">
      <c r="A209" s="113"/>
      <c r="B209" s="114"/>
      <c r="C209" s="112"/>
      <c r="D209" s="112"/>
      <c r="E209" s="115"/>
      <c r="F209" s="111" t="s">
        <v>109</v>
      </c>
      <c r="G209" s="13">
        <v>0</v>
      </c>
      <c r="H209" s="31">
        <v>0</v>
      </c>
      <c r="I209" s="31">
        <v>0</v>
      </c>
      <c r="J209" s="13">
        <v>0</v>
      </c>
      <c r="K209" s="170">
        <v>0</v>
      </c>
      <c r="L209" s="49">
        <v>0</v>
      </c>
      <c r="M209" s="49">
        <v>0</v>
      </c>
      <c r="N209" s="112"/>
      <c r="O209" s="112"/>
      <c r="P209" s="107"/>
      <c r="Q209" s="107"/>
      <c r="R209" s="107"/>
      <c r="S209" s="107"/>
      <c r="T209" s="107"/>
      <c r="U209" s="107"/>
      <c r="V209" s="107"/>
      <c r="W209" s="8"/>
      <c r="X209" s="9"/>
      <c r="Y209" s="9"/>
    </row>
    <row r="210" spans="1:25" ht="33.6" customHeight="1" x14ac:dyDescent="0.3">
      <c r="A210" s="203" t="s">
        <v>97</v>
      </c>
      <c r="B210" s="201"/>
      <c r="C210" s="25" t="s">
        <v>22</v>
      </c>
      <c r="D210" s="25" t="s">
        <v>22</v>
      </c>
      <c r="E210" s="25" t="s">
        <v>9</v>
      </c>
      <c r="F210" s="25" t="s">
        <v>9</v>
      </c>
      <c r="G210" s="13" t="s">
        <v>9</v>
      </c>
      <c r="H210" s="13" t="s">
        <v>9</v>
      </c>
      <c r="I210" s="13" t="s">
        <v>9</v>
      </c>
      <c r="J210" s="13" t="s">
        <v>9</v>
      </c>
      <c r="K210" s="170" t="s">
        <v>9</v>
      </c>
      <c r="L210" s="49" t="s">
        <v>9</v>
      </c>
      <c r="M210" s="49" t="s">
        <v>9</v>
      </c>
      <c r="N210" s="25" t="s">
        <v>9</v>
      </c>
      <c r="O210" s="25" t="s">
        <v>9</v>
      </c>
      <c r="P210" s="25" t="s">
        <v>9</v>
      </c>
      <c r="Q210" s="25" t="s">
        <v>9</v>
      </c>
      <c r="R210" s="25" t="s">
        <v>9</v>
      </c>
      <c r="S210" s="25" t="s">
        <v>9</v>
      </c>
      <c r="T210" s="25" t="s">
        <v>9</v>
      </c>
      <c r="U210" s="25" t="s">
        <v>9</v>
      </c>
      <c r="V210" s="25" t="s">
        <v>9</v>
      </c>
      <c r="W210" s="8"/>
      <c r="X210" s="9"/>
      <c r="Y210" s="9"/>
    </row>
    <row r="211" spans="1:25" ht="98.4" customHeight="1" x14ac:dyDescent="0.3">
      <c r="A211" s="203" t="s">
        <v>105</v>
      </c>
      <c r="B211" s="201"/>
      <c r="C211" s="25" t="s">
        <v>22</v>
      </c>
      <c r="D211" s="25" t="s">
        <v>22</v>
      </c>
      <c r="E211" s="25" t="s">
        <v>9</v>
      </c>
      <c r="F211" s="25" t="s">
        <v>9</v>
      </c>
      <c r="G211" s="13" t="s">
        <v>22</v>
      </c>
      <c r="H211" s="13" t="s">
        <v>9</v>
      </c>
      <c r="I211" s="13" t="s">
        <v>9</v>
      </c>
      <c r="J211" s="13" t="s">
        <v>9</v>
      </c>
      <c r="K211" s="170" t="s">
        <v>9</v>
      </c>
      <c r="L211" s="49" t="s">
        <v>9</v>
      </c>
      <c r="M211" s="49" t="s">
        <v>9</v>
      </c>
      <c r="N211" s="25" t="s">
        <v>9</v>
      </c>
      <c r="O211" s="25" t="s">
        <v>9</v>
      </c>
      <c r="P211" s="25" t="s">
        <v>9</v>
      </c>
      <c r="Q211" s="25" t="s">
        <v>9</v>
      </c>
      <c r="R211" s="25" t="s">
        <v>9</v>
      </c>
      <c r="S211" s="25" t="s">
        <v>9</v>
      </c>
      <c r="T211" s="25" t="s">
        <v>9</v>
      </c>
      <c r="U211" s="25" t="s">
        <v>9</v>
      </c>
      <c r="V211" s="25" t="s">
        <v>9</v>
      </c>
      <c r="W211" s="8"/>
      <c r="X211" s="9"/>
      <c r="Y211" s="9"/>
    </row>
    <row r="212" spans="1:25" ht="97.2" customHeight="1" x14ac:dyDescent="0.3">
      <c r="A212" s="117"/>
      <c r="B212" s="120" t="s">
        <v>191</v>
      </c>
      <c r="C212" s="119" t="s">
        <v>22</v>
      </c>
      <c r="D212" s="119" t="s">
        <v>22</v>
      </c>
      <c r="E212" s="119" t="s">
        <v>22</v>
      </c>
      <c r="F212" s="119" t="s">
        <v>22</v>
      </c>
      <c r="G212" s="13" t="s">
        <v>22</v>
      </c>
      <c r="H212" s="13" t="s">
        <v>22</v>
      </c>
      <c r="I212" s="13" t="s">
        <v>22</v>
      </c>
      <c r="J212" s="13" t="s">
        <v>22</v>
      </c>
      <c r="K212" s="170" t="s">
        <v>22</v>
      </c>
      <c r="L212" s="49" t="s">
        <v>22</v>
      </c>
      <c r="M212" s="49" t="s">
        <v>22</v>
      </c>
      <c r="N212" s="119" t="s">
        <v>9</v>
      </c>
      <c r="O212" s="119" t="s">
        <v>9</v>
      </c>
      <c r="P212" s="119" t="s">
        <v>9</v>
      </c>
      <c r="Q212" s="119" t="s">
        <v>9</v>
      </c>
      <c r="R212" s="119" t="s">
        <v>9</v>
      </c>
      <c r="S212" s="119" t="s">
        <v>9</v>
      </c>
      <c r="T212" s="119" t="s">
        <v>9</v>
      </c>
      <c r="U212" s="119" t="s">
        <v>9</v>
      </c>
      <c r="V212" s="119" t="s">
        <v>9</v>
      </c>
      <c r="W212" s="8"/>
      <c r="X212" s="9"/>
      <c r="Y212" s="9"/>
    </row>
    <row r="213" spans="1:25" ht="36" x14ac:dyDescent="0.3">
      <c r="A213" s="224" t="s">
        <v>240</v>
      </c>
      <c r="B213" s="203" t="s">
        <v>79</v>
      </c>
      <c r="C213" s="202">
        <v>2014</v>
      </c>
      <c r="D213" s="202">
        <v>2022</v>
      </c>
      <c r="E213" s="201" t="s">
        <v>35</v>
      </c>
      <c r="F213" s="121" t="s">
        <v>10</v>
      </c>
      <c r="G213" s="13">
        <f>G214+G215</f>
        <v>230818.39</v>
      </c>
      <c r="H213" s="13">
        <f>H214</f>
        <v>200478.91</v>
      </c>
      <c r="I213" s="13">
        <f t="shared" ref="I213:M213" si="65">I214</f>
        <v>18336.599999999999</v>
      </c>
      <c r="J213" s="29">
        <f t="shared" si="65"/>
        <v>12002.88</v>
      </c>
      <c r="K213" s="176">
        <f t="shared" si="65"/>
        <v>0</v>
      </c>
      <c r="L213" s="50">
        <f t="shared" si="65"/>
        <v>0</v>
      </c>
      <c r="M213" s="50">
        <f t="shared" si="65"/>
        <v>0</v>
      </c>
      <c r="N213" s="202" t="s">
        <v>9</v>
      </c>
      <c r="O213" s="202" t="s">
        <v>9</v>
      </c>
      <c r="P213" s="202" t="s">
        <v>9</v>
      </c>
      <c r="Q213" s="202" t="s">
        <v>9</v>
      </c>
      <c r="R213" s="202" t="s">
        <v>9</v>
      </c>
      <c r="S213" s="202" t="s">
        <v>9</v>
      </c>
      <c r="T213" s="202" t="s">
        <v>9</v>
      </c>
      <c r="U213" s="202" t="s">
        <v>9</v>
      </c>
      <c r="V213" s="202" t="s">
        <v>9</v>
      </c>
      <c r="W213" s="8"/>
      <c r="X213" s="9"/>
      <c r="Y213" s="9"/>
    </row>
    <row r="214" spans="1:25" ht="18" x14ac:dyDescent="0.3">
      <c r="A214" s="224"/>
      <c r="B214" s="201"/>
      <c r="C214" s="202"/>
      <c r="D214" s="202"/>
      <c r="E214" s="201"/>
      <c r="F214" s="122" t="s">
        <v>109</v>
      </c>
      <c r="G214" s="13">
        <f>H214+I214+J214+K214+L214+M214</f>
        <v>230818.39</v>
      </c>
      <c r="H214" s="13">
        <f>H217+H220</f>
        <v>200478.91</v>
      </c>
      <c r="I214" s="13">
        <f t="shared" ref="I214:J214" si="66">I217</f>
        <v>18336.599999999999</v>
      </c>
      <c r="J214" s="13">
        <f t="shared" si="66"/>
        <v>12002.88</v>
      </c>
      <c r="K214" s="170">
        <f>K217+K219</f>
        <v>0</v>
      </c>
      <c r="L214" s="49">
        <f>L217+L219</f>
        <v>0</v>
      </c>
      <c r="M214" s="49">
        <f>M217+M219</f>
        <v>0</v>
      </c>
      <c r="N214" s="202"/>
      <c r="O214" s="202"/>
      <c r="P214" s="202"/>
      <c r="Q214" s="202"/>
      <c r="R214" s="202"/>
      <c r="S214" s="202"/>
      <c r="T214" s="202"/>
      <c r="U214" s="202"/>
      <c r="V214" s="202"/>
      <c r="W214" s="8"/>
      <c r="X214" s="9"/>
      <c r="Y214" s="9"/>
    </row>
    <row r="215" spans="1:25" ht="50.4" customHeight="1" x14ac:dyDescent="0.3">
      <c r="A215" s="224"/>
      <c r="B215" s="201"/>
      <c r="C215" s="202"/>
      <c r="D215" s="202"/>
      <c r="E215" s="201"/>
      <c r="F215" s="122" t="s">
        <v>110</v>
      </c>
      <c r="G215" s="13">
        <f>H215+I215+J215+K215+L215+M215</f>
        <v>0</v>
      </c>
      <c r="H215" s="13"/>
      <c r="I215" s="13"/>
      <c r="J215" s="13"/>
      <c r="K215" s="170"/>
      <c r="L215" s="50"/>
      <c r="M215" s="50"/>
      <c r="N215" s="202"/>
      <c r="O215" s="202"/>
      <c r="P215" s="202"/>
      <c r="Q215" s="202"/>
      <c r="R215" s="202"/>
      <c r="S215" s="202"/>
      <c r="T215" s="202"/>
      <c r="U215" s="202"/>
      <c r="V215" s="202"/>
      <c r="W215" s="8"/>
      <c r="X215" s="9"/>
      <c r="Y215" s="9"/>
    </row>
    <row r="216" spans="1:25" ht="36" x14ac:dyDescent="0.3">
      <c r="A216" s="224" t="s">
        <v>241</v>
      </c>
      <c r="B216" s="203" t="s">
        <v>80</v>
      </c>
      <c r="C216" s="202">
        <v>2014</v>
      </c>
      <c r="D216" s="202">
        <v>2022</v>
      </c>
      <c r="E216" s="201" t="s">
        <v>35</v>
      </c>
      <c r="F216" s="121" t="s">
        <v>10</v>
      </c>
      <c r="G216" s="13">
        <f>G217+G218</f>
        <v>69143.850000000006</v>
      </c>
      <c r="H216" s="13">
        <f>H217</f>
        <v>38804.370000000003</v>
      </c>
      <c r="I216" s="13">
        <f t="shared" ref="I216:M216" si="67">I217</f>
        <v>18336.599999999999</v>
      </c>
      <c r="J216" s="29">
        <f t="shared" si="67"/>
        <v>12002.88</v>
      </c>
      <c r="K216" s="176">
        <f t="shared" si="67"/>
        <v>0</v>
      </c>
      <c r="L216" s="50">
        <f t="shared" si="67"/>
        <v>0</v>
      </c>
      <c r="M216" s="50">
        <f t="shared" si="67"/>
        <v>0</v>
      </c>
      <c r="N216" s="231" t="s">
        <v>51</v>
      </c>
      <c r="O216" s="202" t="s">
        <v>48</v>
      </c>
      <c r="P216" s="202">
        <v>30</v>
      </c>
      <c r="Q216" s="202">
        <v>0</v>
      </c>
      <c r="R216" s="202">
        <v>0</v>
      </c>
      <c r="S216" s="202">
        <v>0</v>
      </c>
      <c r="T216" s="202">
        <v>10</v>
      </c>
      <c r="U216" s="202">
        <v>10</v>
      </c>
      <c r="V216" s="202">
        <v>10</v>
      </c>
      <c r="W216" s="8"/>
      <c r="X216" s="9"/>
      <c r="Y216" s="9"/>
    </row>
    <row r="217" spans="1:25" ht="18" x14ac:dyDescent="0.35">
      <c r="A217" s="224"/>
      <c r="B217" s="201"/>
      <c r="C217" s="202"/>
      <c r="D217" s="202"/>
      <c r="E217" s="201"/>
      <c r="F217" s="122" t="s">
        <v>109</v>
      </c>
      <c r="G217" s="13">
        <f>H217+I217+J217+K217+L217+M217</f>
        <v>69143.850000000006</v>
      </c>
      <c r="H217" s="13">
        <v>38804.370000000003</v>
      </c>
      <c r="I217" s="13">
        <v>18336.599999999999</v>
      </c>
      <c r="J217" s="29">
        <v>12002.88</v>
      </c>
      <c r="K217" s="176">
        <v>0</v>
      </c>
      <c r="L217" s="50">
        <v>0</v>
      </c>
      <c r="M217" s="134">
        <v>0</v>
      </c>
      <c r="N217" s="215"/>
      <c r="O217" s="202"/>
      <c r="P217" s="202"/>
      <c r="Q217" s="202"/>
      <c r="R217" s="202"/>
      <c r="S217" s="202"/>
      <c r="T217" s="202"/>
      <c r="U217" s="202"/>
      <c r="V217" s="202"/>
      <c r="W217" s="8"/>
      <c r="X217" s="9"/>
      <c r="Y217" s="9"/>
    </row>
    <row r="218" spans="1:25" ht="48" customHeight="1" x14ac:dyDescent="0.3">
      <c r="A218" s="224"/>
      <c r="B218" s="201"/>
      <c r="C218" s="202"/>
      <c r="D218" s="202"/>
      <c r="E218" s="201"/>
      <c r="F218" s="122" t="s">
        <v>110</v>
      </c>
      <c r="G218" s="13">
        <f>H218+I218+J218+K218+L218+M218</f>
        <v>0</v>
      </c>
      <c r="H218" s="13"/>
      <c r="I218" s="13"/>
      <c r="J218" s="13"/>
      <c r="K218" s="176"/>
      <c r="L218" s="49"/>
      <c r="M218" s="49"/>
      <c r="N218" s="215"/>
      <c r="O218" s="202"/>
      <c r="P218" s="202"/>
      <c r="Q218" s="202"/>
      <c r="R218" s="202"/>
      <c r="S218" s="202"/>
      <c r="T218" s="202"/>
      <c r="U218" s="202"/>
      <c r="V218" s="202"/>
      <c r="W218" s="8"/>
      <c r="X218" s="9"/>
      <c r="Y218" s="9"/>
    </row>
    <row r="219" spans="1:25" ht="36" x14ac:dyDescent="0.3">
      <c r="A219" s="224" t="s">
        <v>242</v>
      </c>
      <c r="B219" s="203" t="s">
        <v>81</v>
      </c>
      <c r="C219" s="202">
        <v>2017</v>
      </c>
      <c r="D219" s="202">
        <v>2022</v>
      </c>
      <c r="E219" s="201" t="s">
        <v>35</v>
      </c>
      <c r="F219" s="121" t="s">
        <v>10</v>
      </c>
      <c r="G219" s="13">
        <f>G220+G221</f>
        <v>161674.54</v>
      </c>
      <c r="H219" s="13">
        <f>H220</f>
        <v>161674.54</v>
      </c>
      <c r="I219" s="13">
        <f t="shared" ref="I219:M219" si="68">I220</f>
        <v>0</v>
      </c>
      <c r="J219" s="27">
        <f t="shared" si="68"/>
        <v>0</v>
      </c>
      <c r="K219" s="176">
        <f t="shared" si="68"/>
        <v>0</v>
      </c>
      <c r="L219" s="50">
        <f t="shared" si="68"/>
        <v>0</v>
      </c>
      <c r="M219" s="50">
        <f t="shared" si="68"/>
        <v>0</v>
      </c>
      <c r="N219" s="231" t="s">
        <v>60</v>
      </c>
      <c r="O219" s="202" t="s">
        <v>48</v>
      </c>
      <c r="P219" s="202">
        <v>0</v>
      </c>
      <c r="Q219" s="202">
        <v>0</v>
      </c>
      <c r="R219" s="202">
        <v>0</v>
      </c>
      <c r="S219" s="202">
        <v>0</v>
      </c>
      <c r="T219" s="202">
        <v>0</v>
      </c>
      <c r="U219" s="202">
        <v>0</v>
      </c>
      <c r="V219" s="202">
        <v>0</v>
      </c>
      <c r="W219" s="8"/>
      <c r="X219" s="9"/>
      <c r="Y219" s="9"/>
    </row>
    <row r="220" spans="1:25" ht="18" x14ac:dyDescent="0.35">
      <c r="A220" s="224"/>
      <c r="B220" s="201"/>
      <c r="C220" s="202"/>
      <c r="D220" s="202"/>
      <c r="E220" s="201"/>
      <c r="F220" s="122" t="s">
        <v>109</v>
      </c>
      <c r="G220" s="13">
        <f>H220+I220+J220+K220+L220+M220</f>
        <v>161674.54</v>
      </c>
      <c r="H220" s="133">
        <v>161674.54</v>
      </c>
      <c r="I220" s="13">
        <v>0</v>
      </c>
      <c r="J220" s="27">
        <v>0</v>
      </c>
      <c r="K220" s="176">
        <v>0</v>
      </c>
      <c r="L220" s="50">
        <v>0</v>
      </c>
      <c r="M220" s="134">
        <v>0</v>
      </c>
      <c r="N220" s="215"/>
      <c r="O220" s="202"/>
      <c r="P220" s="202"/>
      <c r="Q220" s="202"/>
      <c r="R220" s="202"/>
      <c r="S220" s="202"/>
      <c r="T220" s="202"/>
      <c r="U220" s="202"/>
      <c r="V220" s="202"/>
      <c r="W220" s="8"/>
      <c r="X220" s="9"/>
      <c r="Y220" s="9"/>
    </row>
    <row r="221" spans="1:25" ht="48" customHeight="1" x14ac:dyDescent="0.3">
      <c r="A221" s="224"/>
      <c r="B221" s="201"/>
      <c r="C221" s="202"/>
      <c r="D221" s="202"/>
      <c r="E221" s="201"/>
      <c r="F221" s="122" t="s">
        <v>110</v>
      </c>
      <c r="G221" s="13">
        <f>H221+I221+J221+K221+L221+M221</f>
        <v>0</v>
      </c>
      <c r="H221" s="13"/>
      <c r="I221" s="13"/>
      <c r="J221" s="13"/>
      <c r="K221" s="170"/>
      <c r="L221" s="49"/>
      <c r="M221" s="49"/>
      <c r="N221" s="215"/>
      <c r="O221" s="202"/>
      <c r="P221" s="202"/>
      <c r="Q221" s="202"/>
      <c r="R221" s="202"/>
      <c r="S221" s="202"/>
      <c r="T221" s="202"/>
      <c r="U221" s="202"/>
      <c r="V221" s="202"/>
      <c r="W221" s="8"/>
      <c r="X221" s="9"/>
      <c r="Y221" s="9"/>
    </row>
    <row r="222" spans="1:25" ht="81.599999999999994" customHeight="1" x14ac:dyDescent="0.3">
      <c r="A222" s="117"/>
      <c r="B222" s="120" t="s">
        <v>194</v>
      </c>
      <c r="C222" s="88" t="s">
        <v>22</v>
      </c>
      <c r="D222" s="88" t="s">
        <v>22</v>
      </c>
      <c r="E222" s="119" t="s">
        <v>22</v>
      </c>
      <c r="F222" s="119" t="s">
        <v>22</v>
      </c>
      <c r="G222" s="13" t="s">
        <v>22</v>
      </c>
      <c r="H222" s="13" t="s">
        <v>22</v>
      </c>
      <c r="I222" s="13" t="s">
        <v>22</v>
      </c>
      <c r="J222" s="13" t="s">
        <v>22</v>
      </c>
      <c r="K222" s="170" t="s">
        <v>22</v>
      </c>
      <c r="L222" s="49" t="s">
        <v>22</v>
      </c>
      <c r="M222" s="49" t="s">
        <v>22</v>
      </c>
      <c r="N222" s="119" t="s">
        <v>9</v>
      </c>
      <c r="O222" s="119" t="s">
        <v>9</v>
      </c>
      <c r="P222" s="119" t="s">
        <v>9</v>
      </c>
      <c r="Q222" s="119" t="s">
        <v>9</v>
      </c>
      <c r="R222" s="119" t="s">
        <v>9</v>
      </c>
      <c r="S222" s="119" t="s">
        <v>9</v>
      </c>
      <c r="T222" s="119" t="s">
        <v>9</v>
      </c>
      <c r="U222" s="119" t="s">
        <v>9</v>
      </c>
      <c r="V222" s="119" t="s">
        <v>9</v>
      </c>
      <c r="W222" s="8"/>
      <c r="X222" s="9"/>
      <c r="Y222" s="9"/>
    </row>
    <row r="223" spans="1:25" ht="36" x14ac:dyDescent="0.3">
      <c r="A223" s="224" t="s">
        <v>243</v>
      </c>
      <c r="B223" s="203" t="s">
        <v>82</v>
      </c>
      <c r="C223" s="202">
        <v>2017</v>
      </c>
      <c r="D223" s="202">
        <v>2022</v>
      </c>
      <c r="E223" s="201" t="s">
        <v>35</v>
      </c>
      <c r="F223" s="121" t="s">
        <v>10</v>
      </c>
      <c r="G223" s="13">
        <f>G224+G225</f>
        <v>125002.95</v>
      </c>
      <c r="H223" s="13">
        <f>H224</f>
        <v>24500</v>
      </c>
      <c r="I223" s="13">
        <f t="shared" ref="I223:M223" si="69">I224</f>
        <v>49638.62</v>
      </c>
      <c r="J223" s="29">
        <f t="shared" si="69"/>
        <v>50864.33</v>
      </c>
      <c r="K223" s="176">
        <f t="shared" si="69"/>
        <v>0</v>
      </c>
      <c r="L223" s="50">
        <f t="shared" si="69"/>
        <v>0</v>
      </c>
      <c r="M223" s="50">
        <f t="shared" si="69"/>
        <v>0</v>
      </c>
      <c r="N223" s="202" t="s">
        <v>9</v>
      </c>
      <c r="O223" s="202" t="s">
        <v>9</v>
      </c>
      <c r="P223" s="202" t="s">
        <v>9</v>
      </c>
      <c r="Q223" s="202" t="s">
        <v>9</v>
      </c>
      <c r="R223" s="202" t="s">
        <v>9</v>
      </c>
      <c r="S223" s="202" t="s">
        <v>9</v>
      </c>
      <c r="T223" s="202" t="s">
        <v>9</v>
      </c>
      <c r="U223" s="202" t="s">
        <v>9</v>
      </c>
      <c r="V223" s="202" t="s">
        <v>9</v>
      </c>
      <c r="W223" s="8"/>
      <c r="X223" s="9"/>
      <c r="Y223" s="9"/>
    </row>
    <row r="224" spans="1:25" ht="18" x14ac:dyDescent="0.3">
      <c r="A224" s="224"/>
      <c r="B224" s="201"/>
      <c r="C224" s="202"/>
      <c r="D224" s="202"/>
      <c r="E224" s="201"/>
      <c r="F224" s="122" t="s">
        <v>109</v>
      </c>
      <c r="G224" s="13">
        <f>H224+I224+J224+K224+L224+M224</f>
        <v>125002.95</v>
      </c>
      <c r="H224" s="13">
        <f>H227+H230</f>
        <v>24500</v>
      </c>
      <c r="I224" s="13">
        <f>I227+I230</f>
        <v>49638.62</v>
      </c>
      <c r="J224" s="29">
        <f>J227+J230</f>
        <v>50864.33</v>
      </c>
      <c r="K224" s="176">
        <v>0</v>
      </c>
      <c r="L224" s="50">
        <f>L227+L230</f>
        <v>0</v>
      </c>
      <c r="M224" s="50">
        <f>M227+M230</f>
        <v>0</v>
      </c>
      <c r="N224" s="202"/>
      <c r="O224" s="202"/>
      <c r="P224" s="202"/>
      <c r="Q224" s="202"/>
      <c r="R224" s="202"/>
      <c r="S224" s="202"/>
      <c r="T224" s="202"/>
      <c r="U224" s="202"/>
      <c r="V224" s="202"/>
      <c r="W224" s="8"/>
      <c r="X224" s="9"/>
      <c r="Y224" s="9"/>
    </row>
    <row r="225" spans="1:25" ht="38.4" customHeight="1" x14ac:dyDescent="0.3">
      <c r="A225" s="224"/>
      <c r="B225" s="201"/>
      <c r="C225" s="202"/>
      <c r="D225" s="202"/>
      <c r="E225" s="201"/>
      <c r="F225" s="122" t="s">
        <v>110</v>
      </c>
      <c r="G225" s="13"/>
      <c r="H225" s="13"/>
      <c r="I225" s="13"/>
      <c r="J225" s="13"/>
      <c r="K225" s="170"/>
      <c r="L225" s="49"/>
      <c r="M225" s="49"/>
      <c r="N225" s="202"/>
      <c r="O225" s="202"/>
      <c r="P225" s="202"/>
      <c r="Q225" s="202"/>
      <c r="R225" s="202"/>
      <c r="S225" s="202"/>
      <c r="T225" s="202"/>
      <c r="U225" s="202"/>
      <c r="V225" s="202"/>
      <c r="W225" s="8"/>
      <c r="X225" s="9"/>
      <c r="Y225" s="9"/>
    </row>
    <row r="226" spans="1:25" ht="36" x14ac:dyDescent="0.3">
      <c r="A226" s="224" t="s">
        <v>244</v>
      </c>
      <c r="B226" s="203" t="s">
        <v>83</v>
      </c>
      <c r="C226" s="202">
        <v>2017</v>
      </c>
      <c r="D226" s="202">
        <v>2022</v>
      </c>
      <c r="E226" s="201" t="s">
        <v>35</v>
      </c>
      <c r="F226" s="121" t="s">
        <v>10</v>
      </c>
      <c r="G226" s="13">
        <f>G227+G228</f>
        <v>100502.95000000001</v>
      </c>
      <c r="H226" s="13">
        <f>H227</f>
        <v>0</v>
      </c>
      <c r="I226" s="13">
        <f t="shared" ref="I226:M226" si="70">I227</f>
        <v>49638.62</v>
      </c>
      <c r="J226" s="29">
        <f t="shared" si="70"/>
        <v>50864.33</v>
      </c>
      <c r="K226" s="176">
        <f t="shared" si="70"/>
        <v>0</v>
      </c>
      <c r="L226" s="50">
        <f t="shared" si="70"/>
        <v>0</v>
      </c>
      <c r="M226" s="50">
        <f t="shared" si="70"/>
        <v>0</v>
      </c>
      <c r="N226" s="202" t="s">
        <v>52</v>
      </c>
      <c r="O226" s="202" t="s">
        <v>48</v>
      </c>
      <c r="P226" s="202">
        <v>45</v>
      </c>
      <c r="Q226" s="202">
        <v>0</v>
      </c>
      <c r="R226" s="202">
        <v>0</v>
      </c>
      <c r="S226" s="202">
        <v>0</v>
      </c>
      <c r="T226" s="202">
        <v>15</v>
      </c>
      <c r="U226" s="202">
        <v>15</v>
      </c>
      <c r="V226" s="202">
        <v>15</v>
      </c>
      <c r="W226" s="8"/>
      <c r="X226" s="9"/>
      <c r="Y226" s="9"/>
    </row>
    <row r="227" spans="1:25" ht="34.799999999999997" customHeight="1" x14ac:dyDescent="0.3">
      <c r="A227" s="224"/>
      <c r="B227" s="201"/>
      <c r="C227" s="202"/>
      <c r="D227" s="202"/>
      <c r="E227" s="201"/>
      <c r="F227" s="122" t="s">
        <v>109</v>
      </c>
      <c r="G227" s="13">
        <f>H227+I227+J227+K227+L227+M227</f>
        <v>100502.95000000001</v>
      </c>
      <c r="H227" s="13">
        <v>0</v>
      </c>
      <c r="I227" s="13">
        <v>49638.62</v>
      </c>
      <c r="J227" s="29">
        <v>50864.33</v>
      </c>
      <c r="K227" s="176">
        <v>0</v>
      </c>
      <c r="L227" s="50">
        <v>0</v>
      </c>
      <c r="M227" s="50">
        <v>0</v>
      </c>
      <c r="N227" s="202"/>
      <c r="O227" s="202"/>
      <c r="P227" s="202"/>
      <c r="Q227" s="202"/>
      <c r="R227" s="202"/>
      <c r="S227" s="202"/>
      <c r="T227" s="202"/>
      <c r="U227" s="202"/>
      <c r="V227" s="202"/>
      <c r="W227" s="8"/>
      <c r="X227" s="9"/>
      <c r="Y227" s="9"/>
    </row>
    <row r="228" spans="1:25" ht="55.2" customHeight="1" x14ac:dyDescent="0.3">
      <c r="A228" s="224"/>
      <c r="B228" s="201"/>
      <c r="C228" s="202"/>
      <c r="D228" s="202"/>
      <c r="E228" s="201"/>
      <c r="F228" s="122" t="s">
        <v>110</v>
      </c>
      <c r="G228" s="13"/>
      <c r="H228" s="13"/>
      <c r="I228" s="13"/>
      <c r="J228" s="13"/>
      <c r="K228" s="170"/>
      <c r="L228" s="49"/>
      <c r="M228" s="49"/>
      <c r="N228" s="202"/>
      <c r="O228" s="202"/>
      <c r="P228" s="202"/>
      <c r="Q228" s="202"/>
      <c r="R228" s="202"/>
      <c r="S228" s="202"/>
      <c r="T228" s="202"/>
      <c r="U228" s="202"/>
      <c r="V228" s="202"/>
      <c r="W228" s="8"/>
      <c r="X228" s="9"/>
      <c r="Y228" s="9"/>
    </row>
    <row r="229" spans="1:25" ht="36" x14ac:dyDescent="0.3">
      <c r="A229" s="224" t="s">
        <v>245</v>
      </c>
      <c r="B229" s="203" t="s">
        <v>84</v>
      </c>
      <c r="C229" s="202">
        <v>2017</v>
      </c>
      <c r="D229" s="202">
        <v>2022</v>
      </c>
      <c r="E229" s="201" t="s">
        <v>35</v>
      </c>
      <c r="F229" s="121" t="s">
        <v>10</v>
      </c>
      <c r="G229" s="13">
        <f>G230+G231</f>
        <v>24500</v>
      </c>
      <c r="H229" s="13">
        <f>H230</f>
        <v>24500</v>
      </c>
      <c r="I229" s="13">
        <f t="shared" ref="I229:M229" si="71">I230</f>
        <v>0</v>
      </c>
      <c r="J229" s="29">
        <f t="shared" si="71"/>
        <v>0</v>
      </c>
      <c r="K229" s="176">
        <f t="shared" si="71"/>
        <v>0</v>
      </c>
      <c r="L229" s="50">
        <f t="shared" si="71"/>
        <v>0</v>
      </c>
      <c r="M229" s="50">
        <f t="shared" si="71"/>
        <v>0</v>
      </c>
      <c r="N229" s="202" t="s">
        <v>63</v>
      </c>
      <c r="O229" s="202" t="s">
        <v>50</v>
      </c>
      <c r="P229" s="202">
        <f>Q229+R229+S229+T229+U229+V229</f>
        <v>192</v>
      </c>
      <c r="Q229" s="202">
        <v>24</v>
      </c>
      <c r="R229" s="202">
        <v>24</v>
      </c>
      <c r="S229" s="202">
        <v>36</v>
      </c>
      <c r="T229" s="202">
        <v>36</v>
      </c>
      <c r="U229" s="202">
        <v>36</v>
      </c>
      <c r="V229" s="202">
        <v>36</v>
      </c>
      <c r="W229" s="8"/>
      <c r="X229" s="9"/>
      <c r="Y229" s="9"/>
    </row>
    <row r="230" spans="1:25" ht="18" x14ac:dyDescent="0.35">
      <c r="A230" s="224"/>
      <c r="B230" s="201"/>
      <c r="C230" s="202"/>
      <c r="D230" s="202"/>
      <c r="E230" s="201"/>
      <c r="F230" s="122" t="s">
        <v>109</v>
      </c>
      <c r="G230" s="13">
        <f>H230+I230+J230+K230+L230+M230</f>
        <v>24500</v>
      </c>
      <c r="H230" s="134">
        <v>24500</v>
      </c>
      <c r="I230" s="13">
        <v>0</v>
      </c>
      <c r="J230" s="29">
        <v>0</v>
      </c>
      <c r="K230" s="176">
        <v>0</v>
      </c>
      <c r="L230" s="50">
        <v>0</v>
      </c>
      <c r="M230" s="50">
        <v>0</v>
      </c>
      <c r="N230" s="202"/>
      <c r="O230" s="202"/>
      <c r="P230" s="202"/>
      <c r="Q230" s="202"/>
      <c r="R230" s="202"/>
      <c r="S230" s="202"/>
      <c r="T230" s="202"/>
      <c r="U230" s="202"/>
      <c r="V230" s="202"/>
      <c r="W230" s="8"/>
      <c r="X230" s="9"/>
      <c r="Y230" s="9"/>
    </row>
    <row r="231" spans="1:25" ht="18" x14ac:dyDescent="0.3">
      <c r="A231" s="224"/>
      <c r="B231" s="201"/>
      <c r="C231" s="202"/>
      <c r="D231" s="202"/>
      <c r="E231" s="201"/>
      <c r="F231" s="122" t="s">
        <v>110</v>
      </c>
      <c r="G231" s="13"/>
      <c r="H231" s="13"/>
      <c r="I231" s="13"/>
      <c r="J231" s="13"/>
      <c r="K231" s="170"/>
      <c r="L231" s="49"/>
      <c r="M231" s="49"/>
      <c r="N231" s="202"/>
      <c r="O231" s="202"/>
      <c r="P231" s="202"/>
      <c r="Q231" s="202"/>
      <c r="R231" s="202"/>
      <c r="S231" s="202"/>
      <c r="T231" s="202"/>
      <c r="U231" s="202"/>
      <c r="V231" s="202"/>
      <c r="W231" s="8"/>
      <c r="X231" s="9"/>
      <c r="Y231" s="9"/>
    </row>
    <row r="232" spans="1:25" x14ac:dyDescent="0.3">
      <c r="A232" s="224"/>
      <c r="B232" s="203" t="s">
        <v>190</v>
      </c>
      <c r="C232" s="202" t="s">
        <v>22</v>
      </c>
      <c r="D232" s="202" t="s">
        <v>22</v>
      </c>
      <c r="E232" s="197" t="s">
        <v>22</v>
      </c>
      <c r="F232" s="202" t="s">
        <v>9</v>
      </c>
      <c r="G232" s="197" t="s">
        <v>22</v>
      </c>
      <c r="H232" s="202" t="s">
        <v>9</v>
      </c>
      <c r="I232" s="202" t="s">
        <v>9</v>
      </c>
      <c r="J232" s="202" t="s">
        <v>9</v>
      </c>
      <c r="K232" s="230" t="s">
        <v>9</v>
      </c>
      <c r="L232" s="202" t="s">
        <v>9</v>
      </c>
      <c r="M232" s="202" t="s">
        <v>9</v>
      </c>
      <c r="N232" s="202" t="s">
        <v>9</v>
      </c>
      <c r="O232" s="202" t="s">
        <v>9</v>
      </c>
      <c r="P232" s="202" t="s">
        <v>9</v>
      </c>
      <c r="Q232" s="202" t="s">
        <v>9</v>
      </c>
      <c r="R232" s="202" t="s">
        <v>9</v>
      </c>
      <c r="S232" s="202" t="s">
        <v>9</v>
      </c>
      <c r="T232" s="202" t="s">
        <v>9</v>
      </c>
      <c r="U232" s="202" t="s">
        <v>9</v>
      </c>
      <c r="V232" s="202" t="s">
        <v>9</v>
      </c>
      <c r="W232" s="8"/>
      <c r="X232" s="9"/>
      <c r="Y232" s="9"/>
    </row>
    <row r="233" spans="1:25" x14ac:dyDescent="0.3">
      <c r="A233" s="224"/>
      <c r="B233" s="201"/>
      <c r="C233" s="202"/>
      <c r="D233" s="202"/>
      <c r="E233" s="200"/>
      <c r="F233" s="202"/>
      <c r="G233" s="200"/>
      <c r="H233" s="202"/>
      <c r="I233" s="202"/>
      <c r="J233" s="202"/>
      <c r="K233" s="230"/>
      <c r="L233" s="202"/>
      <c r="M233" s="202"/>
      <c r="N233" s="202"/>
      <c r="O233" s="202"/>
      <c r="P233" s="202"/>
      <c r="Q233" s="202"/>
      <c r="R233" s="202"/>
      <c r="S233" s="202"/>
      <c r="T233" s="202"/>
      <c r="U233" s="202"/>
      <c r="V233" s="202"/>
      <c r="W233" s="8"/>
      <c r="X233" s="9"/>
      <c r="Y233" s="9"/>
    </row>
    <row r="234" spans="1:25" x14ac:dyDescent="0.3">
      <c r="A234" s="224"/>
      <c r="B234" s="201"/>
      <c r="C234" s="202"/>
      <c r="D234" s="202"/>
      <c r="E234" s="200"/>
      <c r="F234" s="202"/>
      <c r="G234" s="200"/>
      <c r="H234" s="202"/>
      <c r="I234" s="202"/>
      <c r="J234" s="202"/>
      <c r="K234" s="230"/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8"/>
      <c r="X234" s="9"/>
      <c r="Y234" s="9"/>
    </row>
    <row r="235" spans="1:25" x14ac:dyDescent="0.3">
      <c r="A235" s="224"/>
      <c r="B235" s="201"/>
      <c r="C235" s="202"/>
      <c r="D235" s="202"/>
      <c r="E235" s="200"/>
      <c r="F235" s="202"/>
      <c r="G235" s="200"/>
      <c r="H235" s="202"/>
      <c r="I235" s="202"/>
      <c r="J235" s="202"/>
      <c r="K235" s="230"/>
      <c r="L235" s="202"/>
      <c r="M235" s="202"/>
      <c r="N235" s="202"/>
      <c r="O235" s="202"/>
      <c r="P235" s="202"/>
      <c r="Q235" s="202"/>
      <c r="R235" s="202"/>
      <c r="S235" s="202"/>
      <c r="T235" s="202"/>
      <c r="U235" s="202"/>
      <c r="V235" s="202"/>
      <c r="W235" s="8"/>
      <c r="X235" s="9"/>
      <c r="Y235" s="9"/>
    </row>
    <row r="236" spans="1:25" x14ac:dyDescent="0.3">
      <c r="A236" s="224"/>
      <c r="B236" s="201"/>
      <c r="C236" s="202"/>
      <c r="D236" s="202"/>
      <c r="E236" s="200"/>
      <c r="F236" s="202"/>
      <c r="G236" s="200"/>
      <c r="H236" s="202"/>
      <c r="I236" s="202"/>
      <c r="J236" s="202"/>
      <c r="K236" s="230"/>
      <c r="L236" s="202"/>
      <c r="M236" s="202"/>
      <c r="N236" s="202"/>
      <c r="O236" s="202"/>
      <c r="P236" s="202"/>
      <c r="Q236" s="202"/>
      <c r="R236" s="202"/>
      <c r="S236" s="202"/>
      <c r="T236" s="202"/>
      <c r="U236" s="202"/>
      <c r="V236" s="202"/>
      <c r="W236" s="8"/>
      <c r="X236" s="9"/>
      <c r="Y236" s="9"/>
    </row>
    <row r="237" spans="1:25" x14ac:dyDescent="0.3">
      <c r="A237" s="224"/>
      <c r="B237" s="201"/>
      <c r="C237" s="202"/>
      <c r="D237" s="202"/>
      <c r="E237" s="200"/>
      <c r="F237" s="202"/>
      <c r="G237" s="200"/>
      <c r="H237" s="202"/>
      <c r="I237" s="202"/>
      <c r="J237" s="202"/>
      <c r="K237" s="230"/>
      <c r="L237" s="202"/>
      <c r="M237" s="202"/>
      <c r="N237" s="202"/>
      <c r="O237" s="202"/>
      <c r="P237" s="202"/>
      <c r="Q237" s="202"/>
      <c r="R237" s="202"/>
      <c r="S237" s="202"/>
      <c r="T237" s="202"/>
      <c r="U237" s="202"/>
      <c r="V237" s="202"/>
      <c r="W237" s="8"/>
      <c r="X237" s="9"/>
      <c r="Y237" s="9"/>
    </row>
    <row r="238" spans="1:25" x14ac:dyDescent="0.3">
      <c r="A238" s="224"/>
      <c r="B238" s="201"/>
      <c r="C238" s="202"/>
      <c r="D238" s="202"/>
      <c r="E238" s="200"/>
      <c r="F238" s="202"/>
      <c r="G238" s="200"/>
      <c r="H238" s="202"/>
      <c r="I238" s="202"/>
      <c r="J238" s="202"/>
      <c r="K238" s="230"/>
      <c r="L238" s="202"/>
      <c r="M238" s="202"/>
      <c r="N238" s="202"/>
      <c r="O238" s="202"/>
      <c r="P238" s="202"/>
      <c r="Q238" s="202"/>
      <c r="R238" s="202"/>
      <c r="S238" s="202"/>
      <c r="T238" s="202"/>
      <c r="U238" s="202"/>
      <c r="V238" s="202"/>
      <c r="W238" s="8"/>
      <c r="X238" s="9"/>
      <c r="Y238" s="9"/>
    </row>
    <row r="239" spans="1:25" x14ac:dyDescent="0.3">
      <c r="A239" s="224"/>
      <c r="B239" s="201"/>
      <c r="C239" s="202"/>
      <c r="D239" s="202"/>
      <c r="E239" s="200"/>
      <c r="F239" s="202"/>
      <c r="G239" s="200"/>
      <c r="H239" s="202"/>
      <c r="I239" s="202"/>
      <c r="J239" s="202"/>
      <c r="K239" s="230"/>
      <c r="L239" s="202"/>
      <c r="M239" s="202"/>
      <c r="N239" s="202"/>
      <c r="O239" s="202"/>
      <c r="P239" s="202"/>
      <c r="Q239" s="202"/>
      <c r="R239" s="202"/>
      <c r="S239" s="202"/>
      <c r="T239" s="202"/>
      <c r="U239" s="202"/>
      <c r="V239" s="202"/>
      <c r="W239" s="8"/>
      <c r="X239" s="9"/>
      <c r="Y239" s="9"/>
    </row>
    <row r="240" spans="1:25" x14ac:dyDescent="0.3">
      <c r="A240" s="224"/>
      <c r="B240" s="201"/>
      <c r="C240" s="202"/>
      <c r="D240" s="202"/>
      <c r="E240" s="217"/>
      <c r="F240" s="202"/>
      <c r="G240" s="199"/>
      <c r="H240" s="202"/>
      <c r="I240" s="202"/>
      <c r="J240" s="202"/>
      <c r="K240" s="230"/>
      <c r="L240" s="202"/>
      <c r="M240" s="202"/>
      <c r="N240" s="202"/>
      <c r="O240" s="202"/>
      <c r="P240" s="202"/>
      <c r="Q240" s="202"/>
      <c r="R240" s="202"/>
      <c r="S240" s="202"/>
      <c r="T240" s="202"/>
      <c r="U240" s="202"/>
      <c r="V240" s="202"/>
      <c r="W240" s="8"/>
      <c r="X240" s="9"/>
      <c r="Y240" s="9"/>
    </row>
    <row r="241" spans="1:25" ht="36" x14ac:dyDescent="0.3">
      <c r="A241" s="224" t="s">
        <v>247</v>
      </c>
      <c r="B241" s="203" t="s">
        <v>85</v>
      </c>
      <c r="C241" s="202">
        <v>2021</v>
      </c>
      <c r="D241" s="202">
        <v>2026</v>
      </c>
      <c r="E241" s="201" t="s">
        <v>35</v>
      </c>
      <c r="F241" s="121" t="s">
        <v>10</v>
      </c>
      <c r="G241" s="13">
        <f>G242+G243</f>
        <v>158550</v>
      </c>
      <c r="H241" s="13">
        <f>H242</f>
        <v>16650</v>
      </c>
      <c r="I241" s="13">
        <f t="shared" ref="I241:M241" si="72">I242</f>
        <v>12900</v>
      </c>
      <c r="J241" s="29">
        <f t="shared" si="72"/>
        <v>12900</v>
      </c>
      <c r="K241" s="176">
        <f t="shared" si="72"/>
        <v>38700</v>
      </c>
      <c r="L241" s="50">
        <f t="shared" si="72"/>
        <v>38700</v>
      </c>
      <c r="M241" s="50">
        <f t="shared" si="72"/>
        <v>38700</v>
      </c>
      <c r="N241" s="202" t="s">
        <v>9</v>
      </c>
      <c r="O241" s="202" t="s">
        <v>9</v>
      </c>
      <c r="P241" s="202" t="s">
        <v>9</v>
      </c>
      <c r="Q241" s="202" t="s">
        <v>9</v>
      </c>
      <c r="R241" s="202" t="s">
        <v>9</v>
      </c>
      <c r="S241" s="202" t="s">
        <v>9</v>
      </c>
      <c r="T241" s="202" t="s">
        <v>9</v>
      </c>
      <c r="U241" s="202" t="s">
        <v>9</v>
      </c>
      <c r="V241" s="202" t="s">
        <v>9</v>
      </c>
      <c r="W241" s="8"/>
      <c r="X241" s="9"/>
      <c r="Y241" s="9"/>
    </row>
    <row r="242" spans="1:25" ht="31.2" customHeight="1" x14ac:dyDescent="0.3">
      <c r="A242" s="224"/>
      <c r="B242" s="201"/>
      <c r="C242" s="202"/>
      <c r="D242" s="202"/>
      <c r="E242" s="201"/>
      <c r="F242" s="122" t="s">
        <v>109</v>
      </c>
      <c r="G242" s="13">
        <f>H242+I242+J242+K242+L242+M242</f>
        <v>158550</v>
      </c>
      <c r="H242" s="29">
        <f>H245+H248</f>
        <v>16650</v>
      </c>
      <c r="I242" s="29">
        <f>I245+I248</f>
        <v>12900</v>
      </c>
      <c r="J242" s="29">
        <f>J248+J245</f>
        <v>12900</v>
      </c>
      <c r="K242" s="176">
        <f>K247+K245</f>
        <v>38700</v>
      </c>
      <c r="L242" s="50">
        <f>L248+L245</f>
        <v>38700</v>
      </c>
      <c r="M242" s="50">
        <f>M245+M248</f>
        <v>38700</v>
      </c>
      <c r="N242" s="202"/>
      <c r="O242" s="202"/>
      <c r="P242" s="202"/>
      <c r="Q242" s="202"/>
      <c r="R242" s="202"/>
      <c r="S242" s="202"/>
      <c r="T242" s="202"/>
      <c r="U242" s="202"/>
      <c r="V242" s="202"/>
      <c r="W242" s="8"/>
      <c r="X242" s="9"/>
      <c r="Y242" s="9"/>
    </row>
    <row r="243" spans="1:25" ht="43.2" customHeight="1" x14ac:dyDescent="0.3">
      <c r="A243" s="224"/>
      <c r="B243" s="201"/>
      <c r="C243" s="202"/>
      <c r="D243" s="202"/>
      <c r="E243" s="201"/>
      <c r="F243" s="122" t="s">
        <v>110</v>
      </c>
      <c r="G243" s="13"/>
      <c r="H243" s="13"/>
      <c r="I243" s="13"/>
      <c r="J243" s="13"/>
      <c r="K243" s="170"/>
      <c r="L243" s="49"/>
      <c r="M243" s="49"/>
      <c r="N243" s="202"/>
      <c r="O243" s="202"/>
      <c r="P243" s="202"/>
      <c r="Q243" s="202"/>
      <c r="R243" s="202"/>
      <c r="S243" s="202"/>
      <c r="T243" s="202"/>
      <c r="U243" s="202"/>
      <c r="V243" s="202"/>
      <c r="W243" s="8"/>
      <c r="X243" s="9"/>
      <c r="Y243" s="9"/>
    </row>
    <row r="244" spans="1:25" ht="36" x14ac:dyDescent="0.3">
      <c r="A244" s="224" t="s">
        <v>246</v>
      </c>
      <c r="B244" s="203" t="s">
        <v>86</v>
      </c>
      <c r="C244" s="202">
        <v>2021</v>
      </c>
      <c r="D244" s="202">
        <v>2026</v>
      </c>
      <c r="E244" s="201" t="s">
        <v>35</v>
      </c>
      <c r="F244" s="121" t="s">
        <v>10</v>
      </c>
      <c r="G244" s="13">
        <f>G245+G246</f>
        <v>0</v>
      </c>
      <c r="H244" s="13">
        <f>H245</f>
        <v>0</v>
      </c>
      <c r="I244" s="13">
        <f t="shared" ref="I244:M244" si="73">I245</f>
        <v>0</v>
      </c>
      <c r="J244" s="29">
        <f t="shared" si="73"/>
        <v>0</v>
      </c>
      <c r="K244" s="176">
        <f t="shared" si="73"/>
        <v>0</v>
      </c>
      <c r="L244" s="50">
        <f t="shared" si="73"/>
        <v>0</v>
      </c>
      <c r="M244" s="50">
        <f t="shared" si="73"/>
        <v>0</v>
      </c>
      <c r="N244" s="202" t="s">
        <v>195</v>
      </c>
      <c r="O244" s="202" t="s">
        <v>50</v>
      </c>
      <c r="P244" s="202">
        <f>Q244+R244+S244+T244+U244+V244</f>
        <v>258</v>
      </c>
      <c r="Q244" s="202">
        <v>43</v>
      </c>
      <c r="R244" s="202">
        <v>43</v>
      </c>
      <c r="S244" s="202">
        <v>43</v>
      </c>
      <c r="T244" s="202">
        <v>43</v>
      </c>
      <c r="U244" s="202">
        <v>43</v>
      </c>
      <c r="V244" s="202">
        <v>43</v>
      </c>
      <c r="W244" s="8"/>
      <c r="X244" s="9"/>
      <c r="Y244" s="9"/>
    </row>
    <row r="245" spans="1:25" ht="37.200000000000003" customHeight="1" x14ac:dyDescent="0.3">
      <c r="A245" s="224"/>
      <c r="B245" s="201"/>
      <c r="C245" s="202"/>
      <c r="D245" s="202"/>
      <c r="E245" s="201"/>
      <c r="F245" s="122" t="s">
        <v>109</v>
      </c>
      <c r="G245" s="13">
        <f>H245+I245+J245+K245+L245+M245</f>
        <v>0</v>
      </c>
      <c r="H245" s="13">
        <v>0</v>
      </c>
      <c r="I245" s="13">
        <v>0</v>
      </c>
      <c r="J245" s="29">
        <v>0</v>
      </c>
      <c r="K245" s="176">
        <v>0</v>
      </c>
      <c r="L245" s="50">
        <v>0</v>
      </c>
      <c r="M245" s="50">
        <v>0</v>
      </c>
      <c r="N245" s="202"/>
      <c r="O245" s="202"/>
      <c r="P245" s="202"/>
      <c r="Q245" s="202"/>
      <c r="R245" s="202"/>
      <c r="S245" s="202"/>
      <c r="T245" s="202"/>
      <c r="U245" s="202"/>
      <c r="V245" s="202"/>
      <c r="W245" s="8"/>
      <c r="X245" s="9"/>
      <c r="Y245" s="9"/>
    </row>
    <row r="246" spans="1:25" ht="42" customHeight="1" x14ac:dyDescent="0.3">
      <c r="A246" s="224"/>
      <c r="B246" s="201"/>
      <c r="C246" s="202"/>
      <c r="D246" s="202"/>
      <c r="E246" s="201"/>
      <c r="F246" s="122" t="s">
        <v>110</v>
      </c>
      <c r="G246" s="13"/>
      <c r="H246" s="13"/>
      <c r="I246" s="13"/>
      <c r="J246" s="13"/>
      <c r="K246" s="170"/>
      <c r="L246" s="49"/>
      <c r="M246" s="49"/>
      <c r="N246" s="202"/>
      <c r="O246" s="202"/>
      <c r="P246" s="202"/>
      <c r="Q246" s="202"/>
      <c r="R246" s="202"/>
      <c r="S246" s="202"/>
      <c r="T246" s="202"/>
      <c r="U246" s="202"/>
      <c r="V246" s="202"/>
      <c r="W246" s="8"/>
      <c r="X246" s="9"/>
      <c r="Y246" s="9"/>
    </row>
    <row r="247" spans="1:25" ht="36" x14ac:dyDescent="0.3">
      <c r="A247" s="224" t="s">
        <v>248</v>
      </c>
      <c r="B247" s="203" t="s">
        <v>87</v>
      </c>
      <c r="C247" s="202">
        <v>2021</v>
      </c>
      <c r="D247" s="202">
        <v>2026</v>
      </c>
      <c r="E247" s="201" t="s">
        <v>35</v>
      </c>
      <c r="F247" s="121" t="s">
        <v>10</v>
      </c>
      <c r="G247" s="13">
        <f>G248+G249</f>
        <v>158550</v>
      </c>
      <c r="H247" s="13">
        <f>H248</f>
        <v>16650</v>
      </c>
      <c r="I247" s="13">
        <f t="shared" ref="I247:M247" si="74">I248</f>
        <v>12900</v>
      </c>
      <c r="J247" s="29">
        <f t="shared" si="74"/>
        <v>12900</v>
      </c>
      <c r="K247" s="176">
        <f>K248</f>
        <v>38700</v>
      </c>
      <c r="L247" s="50">
        <f t="shared" si="74"/>
        <v>38700</v>
      </c>
      <c r="M247" s="50">
        <f t="shared" si="74"/>
        <v>38700</v>
      </c>
      <c r="N247" s="202" t="s">
        <v>197</v>
      </c>
      <c r="O247" s="202" t="s">
        <v>50</v>
      </c>
      <c r="P247" s="202">
        <f>Q247+R247+S247+T247+U247+V247</f>
        <v>258</v>
      </c>
      <c r="Q247" s="202">
        <v>43</v>
      </c>
      <c r="R247" s="202">
        <v>43</v>
      </c>
      <c r="S247" s="202">
        <v>43</v>
      </c>
      <c r="T247" s="202">
        <v>43</v>
      </c>
      <c r="U247" s="202">
        <v>43</v>
      </c>
      <c r="V247" s="202">
        <v>43</v>
      </c>
      <c r="W247" s="9"/>
      <c r="X247" s="9"/>
      <c r="Y247" s="9"/>
    </row>
    <row r="248" spans="1:25" ht="18" x14ac:dyDescent="0.35">
      <c r="A248" s="224"/>
      <c r="B248" s="201"/>
      <c r="C248" s="202"/>
      <c r="D248" s="202"/>
      <c r="E248" s="201"/>
      <c r="F248" s="122" t="s">
        <v>109</v>
      </c>
      <c r="G248" s="13">
        <f>H248+I248+J248+K248+L248+M248</f>
        <v>158550</v>
      </c>
      <c r="H248" s="133">
        <v>16650</v>
      </c>
      <c r="I248" s="13">
        <v>12900</v>
      </c>
      <c r="J248" s="29">
        <v>12900</v>
      </c>
      <c r="K248" s="176">
        <v>38700</v>
      </c>
      <c r="L248" s="50">
        <v>38700</v>
      </c>
      <c r="M248" s="135">
        <v>38700</v>
      </c>
      <c r="N248" s="202"/>
      <c r="O248" s="202"/>
      <c r="P248" s="202"/>
      <c r="Q248" s="202"/>
      <c r="R248" s="202"/>
      <c r="S248" s="202"/>
      <c r="T248" s="202"/>
      <c r="U248" s="202"/>
      <c r="V248" s="202"/>
      <c r="W248" s="9"/>
      <c r="X248" s="9"/>
      <c r="Y248" s="9"/>
    </row>
    <row r="249" spans="1:25" ht="18" x14ac:dyDescent="0.3">
      <c r="A249" s="224"/>
      <c r="B249" s="201"/>
      <c r="C249" s="202"/>
      <c r="D249" s="202"/>
      <c r="E249" s="201"/>
      <c r="F249" s="122" t="s">
        <v>110</v>
      </c>
      <c r="G249" s="13"/>
      <c r="H249" s="13"/>
      <c r="I249" s="13"/>
      <c r="J249" s="13"/>
      <c r="K249" s="170"/>
      <c r="L249" s="49"/>
      <c r="M249" s="49"/>
      <c r="N249" s="202"/>
      <c r="O249" s="202"/>
      <c r="P249" s="202"/>
      <c r="Q249" s="202"/>
      <c r="R249" s="202"/>
      <c r="S249" s="202"/>
      <c r="T249" s="202"/>
      <c r="U249" s="202"/>
      <c r="V249" s="202"/>
      <c r="W249" s="9"/>
      <c r="X249" s="9"/>
      <c r="Y249" s="9"/>
    </row>
    <row r="250" spans="1:25" ht="36" x14ac:dyDescent="0.3">
      <c r="A250" s="206" t="s">
        <v>32</v>
      </c>
      <c r="B250" s="207"/>
      <c r="C250" s="204">
        <v>2021</v>
      </c>
      <c r="D250" s="204">
        <v>2026</v>
      </c>
      <c r="E250" s="241"/>
      <c r="F250" s="121" t="s">
        <v>10</v>
      </c>
      <c r="G250" s="31">
        <f>G251+G252</f>
        <v>514371.34</v>
      </c>
      <c r="H250" s="31">
        <f>H251+H252</f>
        <v>241628.91</v>
      </c>
      <c r="I250" s="31">
        <f t="shared" ref="I250:M250" si="75">I251</f>
        <v>80875.22</v>
      </c>
      <c r="J250" s="13">
        <f>J251</f>
        <v>75767.210000000006</v>
      </c>
      <c r="K250" s="170">
        <f t="shared" si="75"/>
        <v>38700</v>
      </c>
      <c r="L250" s="49">
        <f t="shared" si="75"/>
        <v>38700</v>
      </c>
      <c r="M250" s="49">
        <f t="shared" si="75"/>
        <v>38700</v>
      </c>
      <c r="N250" s="204" t="s">
        <v>9</v>
      </c>
      <c r="O250" s="204" t="s">
        <v>9</v>
      </c>
      <c r="P250" s="204" t="s">
        <v>9</v>
      </c>
      <c r="Q250" s="204" t="s">
        <v>9</v>
      </c>
      <c r="R250" s="204" t="s">
        <v>9</v>
      </c>
      <c r="S250" s="204" t="s">
        <v>9</v>
      </c>
      <c r="T250" s="204" t="s">
        <v>9</v>
      </c>
      <c r="U250" s="204" t="s">
        <v>9</v>
      </c>
      <c r="V250" s="204" t="s">
        <v>9</v>
      </c>
      <c r="W250" s="9"/>
      <c r="X250" s="9"/>
      <c r="Y250" s="9"/>
    </row>
    <row r="251" spans="1:25" ht="18" x14ac:dyDescent="0.3">
      <c r="A251" s="208"/>
      <c r="B251" s="209"/>
      <c r="C251" s="205"/>
      <c r="D251" s="205"/>
      <c r="E251" s="242"/>
      <c r="F251" s="122" t="s">
        <v>109</v>
      </c>
      <c r="G251" s="31">
        <f>H251+I251+J251+K251+L251+M251</f>
        <v>514371.34</v>
      </c>
      <c r="H251" s="31">
        <f>H242+H224+H214</f>
        <v>241628.91</v>
      </c>
      <c r="I251" s="31">
        <f>I224+I214+I242</f>
        <v>80875.22</v>
      </c>
      <c r="J251" s="13">
        <f>J242+J224+J214</f>
        <v>75767.210000000006</v>
      </c>
      <c r="K251" s="170">
        <f>K242+K224+K214</f>
        <v>38700</v>
      </c>
      <c r="L251" s="49">
        <f>L242+L224+L214</f>
        <v>38700</v>
      </c>
      <c r="M251" s="49">
        <f>M242+M224+M214</f>
        <v>38700</v>
      </c>
      <c r="N251" s="205"/>
      <c r="O251" s="205"/>
      <c r="P251" s="205"/>
      <c r="Q251" s="205"/>
      <c r="R251" s="205"/>
      <c r="S251" s="205"/>
      <c r="T251" s="205"/>
      <c r="U251" s="205"/>
      <c r="V251" s="205"/>
      <c r="W251" s="9"/>
      <c r="X251" s="9"/>
      <c r="Y251" s="9"/>
    </row>
    <row r="252" spans="1:25" ht="36" customHeight="1" x14ac:dyDescent="0.3">
      <c r="A252" s="208"/>
      <c r="B252" s="209"/>
      <c r="C252" s="205"/>
      <c r="D252" s="205"/>
      <c r="E252" s="242"/>
      <c r="F252" s="122" t="s">
        <v>110</v>
      </c>
      <c r="G252" s="31">
        <f>H252+I252+J252+K252+L252+M252</f>
        <v>0</v>
      </c>
      <c r="H252" s="31">
        <v>0</v>
      </c>
      <c r="I252" s="31">
        <v>0</v>
      </c>
      <c r="J252" s="13">
        <v>0</v>
      </c>
      <c r="K252" s="170">
        <v>0</v>
      </c>
      <c r="L252" s="49">
        <v>0</v>
      </c>
      <c r="M252" s="49">
        <v>0</v>
      </c>
      <c r="N252" s="205"/>
      <c r="O252" s="205"/>
      <c r="P252" s="205"/>
      <c r="Q252" s="205"/>
      <c r="R252" s="205"/>
      <c r="S252" s="205"/>
      <c r="T252" s="205"/>
      <c r="U252" s="205"/>
      <c r="V252" s="205"/>
      <c r="W252" s="9"/>
      <c r="X252" s="9"/>
      <c r="Y252" s="9"/>
    </row>
    <row r="253" spans="1:25" ht="97.2" customHeight="1" x14ac:dyDescent="0.3">
      <c r="A253" s="128"/>
      <c r="B253" s="124" t="s">
        <v>187</v>
      </c>
      <c r="C253" s="125" t="s">
        <v>22</v>
      </c>
      <c r="D253" s="125" t="s">
        <v>22</v>
      </c>
      <c r="E253" s="125" t="s">
        <v>22</v>
      </c>
      <c r="F253" s="55" t="s">
        <v>9</v>
      </c>
      <c r="G253" s="13" t="s">
        <v>22</v>
      </c>
      <c r="H253" s="13" t="s">
        <v>9</v>
      </c>
      <c r="I253" s="13" t="s">
        <v>9</v>
      </c>
      <c r="J253" s="13" t="s">
        <v>9</v>
      </c>
      <c r="K253" s="170" t="s">
        <v>9</v>
      </c>
      <c r="L253" s="49" t="s">
        <v>9</v>
      </c>
      <c r="M253" s="49" t="s">
        <v>9</v>
      </c>
      <c r="N253" s="125" t="s">
        <v>9</v>
      </c>
      <c r="O253" s="125" t="s">
        <v>9</v>
      </c>
      <c r="P253" s="125" t="s">
        <v>9</v>
      </c>
      <c r="Q253" s="125" t="s">
        <v>9</v>
      </c>
      <c r="R253" s="125" t="s">
        <v>9</v>
      </c>
      <c r="S253" s="125" t="s">
        <v>9</v>
      </c>
      <c r="T253" s="125" t="s">
        <v>9</v>
      </c>
      <c r="U253" s="125" t="s">
        <v>9</v>
      </c>
      <c r="V253" s="125" t="s">
        <v>9</v>
      </c>
      <c r="W253" s="9"/>
      <c r="X253" s="9"/>
      <c r="Y253" s="9"/>
    </row>
    <row r="254" spans="1:25" ht="46.8" customHeight="1" x14ac:dyDescent="0.3">
      <c r="A254" s="224" t="s">
        <v>249</v>
      </c>
      <c r="B254" s="203" t="s">
        <v>185</v>
      </c>
      <c r="C254" s="202">
        <v>2021</v>
      </c>
      <c r="D254" s="202">
        <v>2026</v>
      </c>
      <c r="E254" s="201" t="s">
        <v>93</v>
      </c>
      <c r="F254" s="26" t="s">
        <v>10</v>
      </c>
      <c r="G254" s="13">
        <f>G255+G256</f>
        <v>36857792.109999999</v>
      </c>
      <c r="H254" s="13">
        <f>H255+H256</f>
        <v>8152898.9500000002</v>
      </c>
      <c r="I254" s="13">
        <f>I255+I256</f>
        <v>8152898.9500000002</v>
      </c>
      <c r="J254" s="29">
        <f>J255+J256</f>
        <v>11225857.84</v>
      </c>
      <c r="K254" s="176">
        <f>K255+K256</f>
        <v>8510816.370000001</v>
      </c>
      <c r="L254" s="50">
        <f t="shared" ref="L254" si="76">L255</f>
        <v>407660</v>
      </c>
      <c r="M254" s="50">
        <f>M255+M256</f>
        <v>407660</v>
      </c>
      <c r="N254" s="202" t="s">
        <v>9</v>
      </c>
      <c r="O254" s="202" t="s">
        <v>9</v>
      </c>
      <c r="P254" s="202" t="s">
        <v>9</v>
      </c>
      <c r="Q254" s="202" t="s">
        <v>9</v>
      </c>
      <c r="R254" s="202" t="s">
        <v>9</v>
      </c>
      <c r="S254" s="202" t="s">
        <v>9</v>
      </c>
      <c r="T254" s="202" t="s">
        <v>9</v>
      </c>
      <c r="U254" s="202" t="s">
        <v>9</v>
      </c>
      <c r="V254" s="202" t="s">
        <v>9</v>
      </c>
      <c r="W254" s="9"/>
      <c r="X254" s="9"/>
      <c r="Y254" s="9"/>
    </row>
    <row r="255" spans="1:25" ht="38.4" customHeight="1" x14ac:dyDescent="0.3">
      <c r="A255" s="224"/>
      <c r="B255" s="201"/>
      <c r="C255" s="202"/>
      <c r="D255" s="202"/>
      <c r="E255" s="201"/>
      <c r="F255" s="127" t="s">
        <v>109</v>
      </c>
      <c r="G255" s="13">
        <f>H255+I255+J255+K255+L255+M255</f>
        <v>4964907.63</v>
      </c>
      <c r="H255" s="13">
        <f t="shared" ref="H255:M256" si="77">H258</f>
        <v>407644.95</v>
      </c>
      <c r="I255" s="13">
        <f t="shared" si="77"/>
        <v>419613.29</v>
      </c>
      <c r="J255" s="29">
        <f>J258</f>
        <v>2164656.2200000002</v>
      </c>
      <c r="K255" s="176">
        <f t="shared" si="77"/>
        <v>1157673.17</v>
      </c>
      <c r="L255" s="50">
        <f t="shared" si="77"/>
        <v>407660</v>
      </c>
      <c r="M255" s="49">
        <f t="shared" si="77"/>
        <v>407660</v>
      </c>
      <c r="N255" s="202"/>
      <c r="O255" s="202"/>
      <c r="P255" s="202"/>
      <c r="Q255" s="202"/>
      <c r="R255" s="202"/>
      <c r="S255" s="202"/>
      <c r="T255" s="202"/>
      <c r="U255" s="202"/>
      <c r="V255" s="202"/>
      <c r="W255" s="9"/>
      <c r="X255" s="9"/>
      <c r="Y255" s="9"/>
    </row>
    <row r="256" spans="1:25" ht="44.4" customHeight="1" x14ac:dyDescent="0.3">
      <c r="A256" s="224"/>
      <c r="B256" s="201"/>
      <c r="C256" s="202"/>
      <c r="D256" s="202"/>
      <c r="E256" s="201"/>
      <c r="F256" s="127" t="s">
        <v>110</v>
      </c>
      <c r="G256" s="139">
        <f>H256+I256+J256+K256+L256+M256</f>
        <v>31892884.48</v>
      </c>
      <c r="H256" s="13">
        <f t="shared" si="77"/>
        <v>7745254</v>
      </c>
      <c r="I256" s="13">
        <f t="shared" si="77"/>
        <v>7733285.6600000001</v>
      </c>
      <c r="J256" s="13">
        <f t="shared" si="77"/>
        <v>9061201.6199999992</v>
      </c>
      <c r="K256" s="170">
        <f t="shared" si="77"/>
        <v>7353143.2000000002</v>
      </c>
      <c r="L256" s="49">
        <f t="shared" si="77"/>
        <v>0</v>
      </c>
      <c r="M256" s="49">
        <f t="shared" si="77"/>
        <v>0</v>
      </c>
      <c r="N256" s="202"/>
      <c r="O256" s="202"/>
      <c r="P256" s="202"/>
      <c r="Q256" s="202"/>
      <c r="R256" s="202"/>
      <c r="S256" s="202"/>
      <c r="T256" s="202"/>
      <c r="U256" s="202"/>
      <c r="V256" s="202"/>
      <c r="W256" s="9"/>
      <c r="X256" s="9"/>
      <c r="Y256" s="9"/>
    </row>
    <row r="257" spans="1:25" ht="48" customHeight="1" x14ac:dyDescent="0.3">
      <c r="A257" s="211" t="s">
        <v>250</v>
      </c>
      <c r="B257" s="243" t="s">
        <v>186</v>
      </c>
      <c r="C257" s="217">
        <v>2016</v>
      </c>
      <c r="D257" s="217">
        <v>2022</v>
      </c>
      <c r="E257" s="201" t="s">
        <v>93</v>
      </c>
      <c r="F257" s="26" t="s">
        <v>10</v>
      </c>
      <c r="G257" s="29">
        <f>G258+G259</f>
        <v>36857792.109999999</v>
      </c>
      <c r="H257" s="13">
        <f>H258+H259</f>
        <v>8152898.9500000002</v>
      </c>
      <c r="I257" s="13">
        <f>I258+I259</f>
        <v>8152898.9500000002</v>
      </c>
      <c r="J257" s="29">
        <f>J258+J259</f>
        <v>11225857.84</v>
      </c>
      <c r="K257" s="176">
        <f>K258+K259</f>
        <v>8510816.370000001</v>
      </c>
      <c r="L257" s="50">
        <f>L258</f>
        <v>407660</v>
      </c>
      <c r="M257" s="50">
        <f>M258+M259</f>
        <v>407660</v>
      </c>
      <c r="N257" s="202" t="s">
        <v>62</v>
      </c>
      <c r="O257" s="202" t="s">
        <v>28</v>
      </c>
      <c r="P257" s="202">
        <v>100</v>
      </c>
      <c r="Q257" s="202">
        <v>0</v>
      </c>
      <c r="R257" s="202">
        <v>0</v>
      </c>
      <c r="S257" s="202">
        <v>100</v>
      </c>
      <c r="T257" s="202">
        <v>100</v>
      </c>
      <c r="U257" s="202">
        <v>100</v>
      </c>
      <c r="V257" s="202">
        <v>100</v>
      </c>
      <c r="W257" s="9"/>
      <c r="X257" s="9"/>
      <c r="Y257" s="9"/>
    </row>
    <row r="258" spans="1:25" ht="39.6" customHeight="1" x14ac:dyDescent="0.3">
      <c r="A258" s="224"/>
      <c r="B258" s="201"/>
      <c r="C258" s="202"/>
      <c r="D258" s="202"/>
      <c r="E258" s="201"/>
      <c r="F258" s="127" t="s">
        <v>109</v>
      </c>
      <c r="G258" s="13">
        <f>H258+I258+J258+K258+L258+M258</f>
        <v>4964907.63</v>
      </c>
      <c r="H258" s="137">
        <v>407644.95</v>
      </c>
      <c r="I258" s="138">
        <v>419613.29</v>
      </c>
      <c r="J258" s="29">
        <v>2164656.2200000002</v>
      </c>
      <c r="K258" s="176">
        <v>1157673.17</v>
      </c>
      <c r="L258" s="50">
        <v>407660</v>
      </c>
      <c r="M258" s="50">
        <v>407660</v>
      </c>
      <c r="N258" s="202"/>
      <c r="O258" s="202"/>
      <c r="P258" s="202"/>
      <c r="Q258" s="202"/>
      <c r="R258" s="202"/>
      <c r="S258" s="202"/>
      <c r="T258" s="202"/>
      <c r="U258" s="202"/>
      <c r="V258" s="202"/>
      <c r="W258" s="9"/>
      <c r="X258" s="9"/>
      <c r="Y258" s="9"/>
    </row>
    <row r="259" spans="1:25" ht="60" customHeight="1" x14ac:dyDescent="0.3">
      <c r="A259" s="224"/>
      <c r="B259" s="201"/>
      <c r="C259" s="202"/>
      <c r="D259" s="202"/>
      <c r="E259" s="201"/>
      <c r="F259" s="127" t="s">
        <v>110</v>
      </c>
      <c r="G259" s="139">
        <f>H259+I259+J259+K259+L259+M259</f>
        <v>31892884.48</v>
      </c>
      <c r="H259" s="136">
        <v>7745254</v>
      </c>
      <c r="I259" s="140">
        <v>7733285.6600000001</v>
      </c>
      <c r="J259" s="13">
        <v>9061201.6199999992</v>
      </c>
      <c r="K259" s="170">
        <v>7353143.2000000002</v>
      </c>
      <c r="L259" s="49">
        <v>0</v>
      </c>
      <c r="M259" s="49">
        <v>0</v>
      </c>
      <c r="N259" s="202"/>
      <c r="O259" s="202"/>
      <c r="P259" s="202"/>
      <c r="Q259" s="202"/>
      <c r="R259" s="202"/>
      <c r="S259" s="202"/>
      <c r="T259" s="202"/>
      <c r="U259" s="202"/>
      <c r="V259" s="202"/>
      <c r="W259" s="9"/>
      <c r="X259" s="9"/>
      <c r="Y259" s="9"/>
    </row>
    <row r="260" spans="1:25" ht="36" x14ac:dyDescent="0.3">
      <c r="A260" s="237" t="s">
        <v>33</v>
      </c>
      <c r="B260" s="238"/>
      <c r="C260" s="197">
        <v>2021</v>
      </c>
      <c r="D260" s="197">
        <v>2026</v>
      </c>
      <c r="E260" s="231"/>
      <c r="F260" s="26" t="s">
        <v>10</v>
      </c>
      <c r="G260" s="13">
        <f>G261+G262</f>
        <v>36857792.109999999</v>
      </c>
      <c r="H260" s="13">
        <f>H261+H262</f>
        <v>8152898.9500000002</v>
      </c>
      <c r="I260" s="13">
        <f>I261+I262</f>
        <v>8152898.9500000002</v>
      </c>
      <c r="J260" s="13">
        <f>J261+J262</f>
        <v>11225857.84</v>
      </c>
      <c r="K260" s="170">
        <f>K261+K262</f>
        <v>8510816.370000001</v>
      </c>
      <c r="L260" s="49">
        <f>L261</f>
        <v>407660</v>
      </c>
      <c r="M260" s="49">
        <f>M261+M262</f>
        <v>407660</v>
      </c>
      <c r="N260" s="197" t="s">
        <v>9</v>
      </c>
      <c r="O260" s="197" t="s">
        <v>9</v>
      </c>
      <c r="P260" s="197" t="s">
        <v>9</v>
      </c>
      <c r="Q260" s="197" t="s">
        <v>9</v>
      </c>
      <c r="R260" s="197" t="s">
        <v>9</v>
      </c>
      <c r="S260" s="197" t="s">
        <v>9</v>
      </c>
      <c r="T260" s="197" t="s">
        <v>9</v>
      </c>
      <c r="U260" s="197" t="s">
        <v>9</v>
      </c>
      <c r="V260" s="197" t="s">
        <v>9</v>
      </c>
      <c r="W260" s="9"/>
      <c r="X260" s="9"/>
      <c r="Y260" s="9"/>
    </row>
    <row r="261" spans="1:25" ht="33.6" customHeight="1" x14ac:dyDescent="0.3">
      <c r="A261" s="239"/>
      <c r="B261" s="240"/>
      <c r="C261" s="200"/>
      <c r="D261" s="200"/>
      <c r="E261" s="215"/>
      <c r="F261" s="127" t="s">
        <v>109</v>
      </c>
      <c r="G261" s="13">
        <f>G258</f>
        <v>4964907.63</v>
      </c>
      <c r="H261" s="13">
        <f t="shared" ref="H261:J262" si="78">H255</f>
        <v>407644.95</v>
      </c>
      <c r="I261" s="13">
        <f t="shared" si="78"/>
        <v>419613.29</v>
      </c>
      <c r="J261" s="13">
        <f t="shared" si="78"/>
        <v>2164656.2200000002</v>
      </c>
      <c r="K261" s="170">
        <f>K255</f>
        <v>1157673.17</v>
      </c>
      <c r="L261" s="49">
        <v>407660</v>
      </c>
      <c r="M261" s="49">
        <v>407660</v>
      </c>
      <c r="N261" s="200"/>
      <c r="O261" s="200"/>
      <c r="P261" s="200"/>
      <c r="Q261" s="200"/>
      <c r="R261" s="200"/>
      <c r="S261" s="200"/>
      <c r="T261" s="200"/>
      <c r="U261" s="200"/>
      <c r="V261" s="200"/>
      <c r="W261" s="9"/>
      <c r="X261" s="9"/>
      <c r="Y261" s="9"/>
    </row>
    <row r="262" spans="1:25" ht="37.200000000000003" customHeight="1" x14ac:dyDescent="0.3">
      <c r="A262" s="239"/>
      <c r="B262" s="240"/>
      <c r="C262" s="200"/>
      <c r="D262" s="200"/>
      <c r="E262" s="215"/>
      <c r="F262" s="127" t="s">
        <v>110</v>
      </c>
      <c r="G262" s="13">
        <f>H262+I262+J262+K262+L262+M262</f>
        <v>31892884.48</v>
      </c>
      <c r="H262" s="13">
        <f t="shared" si="78"/>
        <v>7745254</v>
      </c>
      <c r="I262" s="13">
        <f t="shared" si="78"/>
        <v>7733285.6600000001</v>
      </c>
      <c r="J262" s="13">
        <f t="shared" si="78"/>
        <v>9061201.6199999992</v>
      </c>
      <c r="K262" s="170">
        <f>K256</f>
        <v>7353143.2000000002</v>
      </c>
      <c r="L262" s="49">
        <f>L256</f>
        <v>0</v>
      </c>
      <c r="M262" s="49">
        <f>M256</f>
        <v>0</v>
      </c>
      <c r="N262" s="200"/>
      <c r="O262" s="200"/>
      <c r="P262" s="200"/>
      <c r="Q262" s="200"/>
      <c r="R262" s="200"/>
      <c r="S262" s="200"/>
      <c r="T262" s="200"/>
      <c r="U262" s="200"/>
      <c r="V262" s="200"/>
      <c r="W262" s="9"/>
      <c r="X262" s="9"/>
      <c r="Y262" s="9"/>
    </row>
    <row r="263" spans="1:25" ht="36" x14ac:dyDescent="0.3">
      <c r="A263" s="206" t="s">
        <v>34</v>
      </c>
      <c r="B263" s="207"/>
      <c r="C263" s="204">
        <v>2021</v>
      </c>
      <c r="D263" s="204">
        <v>2026</v>
      </c>
      <c r="E263" s="241"/>
      <c r="F263" s="30" t="s">
        <v>10</v>
      </c>
      <c r="G263" s="31">
        <f t="shared" ref="G263:M263" si="79">G264+G265</f>
        <v>405760133.44</v>
      </c>
      <c r="H263" s="31">
        <f t="shared" si="79"/>
        <v>69390877.5</v>
      </c>
      <c r="I263" s="31">
        <f t="shared" si="79"/>
        <v>77331480.989999995</v>
      </c>
      <c r="J263" s="13">
        <f t="shared" si="79"/>
        <v>87139119.710000008</v>
      </c>
      <c r="K263" s="31">
        <f t="shared" si="79"/>
        <v>79861774.310000002</v>
      </c>
      <c r="L263" s="49">
        <f t="shared" si="79"/>
        <v>45195431.420000002</v>
      </c>
      <c r="M263" s="49">
        <f t="shared" si="79"/>
        <v>46841449.509999998</v>
      </c>
      <c r="N263" s="204" t="s">
        <v>9</v>
      </c>
      <c r="O263" s="204" t="s">
        <v>9</v>
      </c>
      <c r="P263" s="204" t="s">
        <v>9</v>
      </c>
      <c r="Q263" s="204" t="s">
        <v>9</v>
      </c>
      <c r="R263" s="204" t="s">
        <v>9</v>
      </c>
      <c r="S263" s="204" t="s">
        <v>9</v>
      </c>
      <c r="T263" s="204" t="s">
        <v>9</v>
      </c>
      <c r="U263" s="204" t="s">
        <v>9</v>
      </c>
      <c r="V263" s="204" t="s">
        <v>9</v>
      </c>
      <c r="W263" s="9"/>
      <c r="X263" s="9"/>
      <c r="Y263" s="9"/>
    </row>
    <row r="264" spans="1:25" ht="18" x14ac:dyDescent="0.3">
      <c r="A264" s="208"/>
      <c r="B264" s="209"/>
      <c r="C264" s="205"/>
      <c r="D264" s="205"/>
      <c r="E264" s="242"/>
      <c r="F264" s="127" t="s">
        <v>109</v>
      </c>
      <c r="G264" s="31">
        <f>H264+I264+J264+K264+L264+M264</f>
        <v>336287456.36000001</v>
      </c>
      <c r="H264" s="31">
        <f t="shared" ref="H264:M264" si="80">H261+H251+H208+H172+H160+H38</f>
        <v>58013851.030000001</v>
      </c>
      <c r="I264" s="31">
        <f t="shared" si="80"/>
        <v>60693410.359999999</v>
      </c>
      <c r="J264" s="13">
        <f t="shared" si="80"/>
        <v>65254470.200000003</v>
      </c>
      <c r="K264" s="31">
        <f t="shared" si="80"/>
        <v>63428630.289999999</v>
      </c>
      <c r="L264" s="49">
        <f t="shared" si="80"/>
        <v>44183672.719999999</v>
      </c>
      <c r="M264" s="49">
        <f t="shared" si="80"/>
        <v>44713421.759999998</v>
      </c>
      <c r="N264" s="205"/>
      <c r="O264" s="205"/>
      <c r="P264" s="205"/>
      <c r="Q264" s="205"/>
      <c r="R264" s="205"/>
      <c r="S264" s="205"/>
      <c r="T264" s="205"/>
      <c r="U264" s="205"/>
      <c r="V264" s="205"/>
      <c r="W264" s="9"/>
      <c r="X264" s="9"/>
      <c r="Y264" s="9"/>
    </row>
    <row r="265" spans="1:25" ht="26.4" customHeight="1" x14ac:dyDescent="0.3">
      <c r="A265" s="254"/>
      <c r="B265" s="255"/>
      <c r="C265" s="256"/>
      <c r="D265" s="256"/>
      <c r="E265" s="257"/>
      <c r="F265" s="127" t="s">
        <v>110</v>
      </c>
      <c r="G265" s="31">
        <f>H265+I265+J265+K265+L265+M265</f>
        <v>69472677.079999998</v>
      </c>
      <c r="H265" s="31">
        <f>H262+H209+H173+H161+H39</f>
        <v>11377026.469999999</v>
      </c>
      <c r="I265" s="31">
        <f>I262+I252+I209+I173+I161+I39</f>
        <v>16638070.630000001</v>
      </c>
      <c r="J265" s="13">
        <f>J262+J252+J209+J173+J161+J39</f>
        <v>21884649.509999998</v>
      </c>
      <c r="K265" s="31">
        <f>K262+K252+K209+K173+K161+K39</f>
        <v>16433144.02</v>
      </c>
      <c r="L265" s="49">
        <f>L262+L252+L209+L173+L161+L39</f>
        <v>1011758.7</v>
      </c>
      <c r="M265" s="49">
        <f>M262+M252+M209+M173+M161+M39</f>
        <v>2128027.75</v>
      </c>
      <c r="N265" s="205"/>
      <c r="O265" s="205"/>
      <c r="P265" s="205"/>
      <c r="Q265" s="205"/>
      <c r="R265" s="205"/>
      <c r="S265" s="205"/>
      <c r="T265" s="205"/>
      <c r="U265" s="205"/>
      <c r="V265" s="205"/>
      <c r="W265" s="9"/>
      <c r="X265" s="9"/>
      <c r="Y265" s="9"/>
    </row>
    <row r="266" spans="1:25" x14ac:dyDescent="0.3">
      <c r="A266" s="10"/>
      <c r="B266" s="9"/>
      <c r="C266" s="11"/>
      <c r="D266" s="11"/>
      <c r="E266" s="9"/>
      <c r="F266" s="9"/>
      <c r="G266" s="12"/>
      <c r="H266" s="12"/>
      <c r="I266" s="12"/>
      <c r="J266" s="12"/>
      <c r="K266" s="12"/>
      <c r="L266" s="54"/>
      <c r="M266" s="54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3">
      <c r="A267" s="10"/>
      <c r="B267" s="9"/>
      <c r="C267" s="11"/>
      <c r="D267" s="11"/>
      <c r="E267" s="9"/>
      <c r="F267" s="9"/>
      <c r="G267" s="12"/>
      <c r="H267" s="12"/>
      <c r="I267" s="12"/>
      <c r="J267" s="12"/>
      <c r="K267" s="12"/>
      <c r="L267" s="54"/>
      <c r="M267" s="54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3">
      <c r="A268" s="10"/>
      <c r="B268" s="9"/>
      <c r="C268" s="11"/>
      <c r="D268" s="11"/>
      <c r="E268" s="9"/>
      <c r="F268" s="9"/>
      <c r="G268" s="12"/>
      <c r="H268" s="12"/>
      <c r="I268" s="12"/>
      <c r="J268" s="12"/>
      <c r="K268" s="12"/>
      <c r="L268" s="54"/>
      <c r="M268" s="54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3">
      <c r="A269" s="10"/>
      <c r="B269" s="9"/>
      <c r="C269" s="11"/>
      <c r="D269" s="11"/>
      <c r="E269" s="9"/>
      <c r="F269" s="9"/>
      <c r="G269" s="12"/>
      <c r="H269" s="12"/>
      <c r="I269" s="12"/>
      <c r="J269" s="12"/>
      <c r="K269" s="12"/>
      <c r="L269" s="54"/>
      <c r="M269" s="54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3">
      <c r="A270" s="10"/>
      <c r="B270" s="9"/>
      <c r="C270" s="11"/>
      <c r="D270" s="11"/>
      <c r="E270" s="9"/>
      <c r="F270" s="9"/>
      <c r="G270" s="12"/>
      <c r="H270" s="12"/>
      <c r="I270" s="12"/>
      <c r="J270" s="12"/>
      <c r="K270" s="12"/>
      <c r="L270" s="54"/>
      <c r="M270" s="54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3">
      <c r="A271" s="10"/>
      <c r="B271" s="9"/>
      <c r="C271" s="11"/>
      <c r="D271" s="11"/>
      <c r="E271" s="9"/>
      <c r="F271" s="9"/>
      <c r="G271" s="12"/>
      <c r="H271" s="12"/>
      <c r="I271" s="12"/>
      <c r="J271" s="12"/>
      <c r="K271" s="12"/>
      <c r="L271" s="54"/>
      <c r="M271" s="54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3">
      <c r="A272" s="10"/>
      <c r="B272" s="9"/>
      <c r="C272" s="11"/>
      <c r="D272" s="11"/>
      <c r="E272" s="9"/>
      <c r="F272" s="9"/>
      <c r="G272" s="12"/>
      <c r="H272" s="12"/>
      <c r="I272" s="12"/>
      <c r="J272" s="12"/>
      <c r="K272" s="12"/>
      <c r="L272" s="54"/>
      <c r="M272" s="54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3">
      <c r="A273" s="10"/>
      <c r="B273" s="9"/>
      <c r="C273" s="11"/>
      <c r="D273" s="11"/>
      <c r="E273" s="9"/>
      <c r="F273" s="9"/>
      <c r="G273" s="12"/>
      <c r="H273" s="12"/>
      <c r="I273" s="12"/>
      <c r="J273" s="12"/>
      <c r="K273" s="12"/>
      <c r="L273" s="54"/>
      <c r="M273" s="54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3">
      <c r="A274" s="10"/>
      <c r="B274" s="9"/>
      <c r="C274" s="11"/>
      <c r="D274" s="11"/>
      <c r="E274" s="9"/>
      <c r="F274" s="9"/>
      <c r="G274" s="12"/>
      <c r="H274" s="12"/>
      <c r="I274" s="12"/>
      <c r="J274" s="12"/>
      <c r="K274" s="12"/>
      <c r="L274" s="54"/>
      <c r="M274" s="54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3">
      <c r="A275" s="10"/>
      <c r="B275" s="9"/>
      <c r="C275" s="11"/>
      <c r="D275" s="11"/>
      <c r="E275" s="9"/>
      <c r="F275" s="9"/>
      <c r="G275" s="12"/>
      <c r="H275" s="12"/>
      <c r="I275" s="12"/>
      <c r="J275" s="12"/>
      <c r="K275" s="12"/>
      <c r="L275" s="54"/>
      <c r="M275" s="54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3">
      <c r="A276" s="10"/>
      <c r="B276" s="9"/>
      <c r="C276" s="11"/>
      <c r="D276" s="11"/>
      <c r="E276" s="9"/>
      <c r="F276" s="9"/>
      <c r="G276" s="12"/>
      <c r="H276" s="12"/>
      <c r="I276" s="12"/>
      <c r="J276" s="12"/>
      <c r="K276" s="12"/>
      <c r="L276" s="54"/>
      <c r="M276" s="54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3">
      <c r="A277" s="10"/>
      <c r="B277" s="9"/>
      <c r="C277" s="11"/>
      <c r="D277" s="11"/>
      <c r="E277" s="9"/>
      <c r="F277" s="9"/>
      <c r="G277" s="12"/>
      <c r="H277" s="12"/>
      <c r="I277" s="12"/>
      <c r="J277" s="12"/>
      <c r="K277" s="12"/>
      <c r="L277" s="54"/>
      <c r="M277" s="54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3">
      <c r="A278" s="10"/>
      <c r="B278" s="9"/>
      <c r="C278" s="11"/>
      <c r="D278" s="11"/>
      <c r="E278" s="9"/>
      <c r="F278" s="9"/>
      <c r="G278" s="12"/>
      <c r="H278" s="12"/>
      <c r="I278" s="12"/>
      <c r="J278" s="12"/>
      <c r="K278" s="12"/>
      <c r="L278" s="54"/>
      <c r="M278" s="54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3">
      <c r="A279" s="10"/>
      <c r="B279" s="9"/>
      <c r="C279" s="11"/>
      <c r="D279" s="11"/>
      <c r="E279" s="9"/>
      <c r="F279" s="9"/>
      <c r="G279" s="12"/>
      <c r="H279" s="12"/>
      <c r="I279" s="12"/>
      <c r="J279" s="12"/>
      <c r="K279" s="12"/>
      <c r="L279" s="54"/>
      <c r="M279" s="54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3">
      <c r="A280" s="10"/>
      <c r="B280" s="9"/>
      <c r="C280" s="11"/>
      <c r="D280" s="11"/>
      <c r="E280" s="9"/>
      <c r="F280" s="9"/>
      <c r="G280" s="12"/>
      <c r="H280" s="12"/>
      <c r="I280" s="12"/>
      <c r="J280" s="12"/>
      <c r="K280" s="12"/>
      <c r="L280" s="54"/>
      <c r="M280" s="54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3">
      <c r="A281" s="10"/>
      <c r="B281" s="9"/>
      <c r="C281" s="11"/>
      <c r="D281" s="11"/>
      <c r="E281" s="9"/>
      <c r="F281" s="9"/>
      <c r="G281" s="12"/>
      <c r="H281" s="12"/>
      <c r="I281" s="12"/>
      <c r="J281" s="12"/>
      <c r="K281" s="12"/>
      <c r="L281" s="54"/>
      <c r="M281" s="54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3">
      <c r="A282" s="10"/>
      <c r="B282" s="9"/>
      <c r="C282" s="11"/>
      <c r="D282" s="11"/>
      <c r="E282" s="9"/>
      <c r="F282" s="9"/>
      <c r="G282" s="12"/>
      <c r="H282" s="12"/>
      <c r="I282" s="12"/>
      <c r="J282" s="12"/>
      <c r="K282" s="12"/>
      <c r="L282" s="54"/>
      <c r="M282" s="54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3">
      <c r="A283" s="10"/>
      <c r="B283" s="9"/>
      <c r="C283" s="11"/>
      <c r="D283" s="11"/>
      <c r="E283" s="9"/>
      <c r="F283" s="9"/>
      <c r="G283" s="12"/>
      <c r="H283" s="12"/>
      <c r="I283" s="12"/>
      <c r="J283" s="12"/>
      <c r="K283" s="12"/>
      <c r="L283" s="54"/>
      <c r="M283" s="54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3">
      <c r="A284" s="10"/>
      <c r="B284" s="9"/>
      <c r="C284" s="11"/>
      <c r="D284" s="11"/>
      <c r="E284" s="9"/>
      <c r="F284" s="9"/>
      <c r="G284" s="12"/>
      <c r="H284" s="12"/>
      <c r="I284" s="12"/>
      <c r="J284" s="12"/>
      <c r="K284" s="12"/>
      <c r="L284" s="54"/>
      <c r="M284" s="54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3">
      <c r="A285" s="10"/>
      <c r="B285" s="9"/>
      <c r="C285" s="11"/>
      <c r="D285" s="11"/>
      <c r="E285" s="9"/>
      <c r="F285" s="9"/>
      <c r="G285" s="12"/>
      <c r="H285" s="12"/>
      <c r="I285" s="12"/>
      <c r="J285" s="12"/>
      <c r="K285" s="12"/>
      <c r="L285" s="54"/>
      <c r="M285" s="54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3">
      <c r="A286" s="10"/>
      <c r="B286" s="9"/>
      <c r="C286" s="11"/>
      <c r="D286" s="11"/>
      <c r="E286" s="9"/>
      <c r="F286" s="9"/>
      <c r="G286" s="12"/>
      <c r="H286" s="12"/>
      <c r="I286" s="12"/>
      <c r="J286" s="12"/>
      <c r="K286" s="12"/>
      <c r="L286" s="54"/>
      <c r="M286" s="54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3">
      <c r="A287" s="10"/>
      <c r="B287" s="9"/>
      <c r="C287" s="11"/>
      <c r="D287" s="11"/>
      <c r="E287" s="9"/>
      <c r="F287" s="9"/>
      <c r="G287" s="12"/>
      <c r="H287" s="12"/>
      <c r="I287" s="12"/>
      <c r="J287" s="12"/>
      <c r="K287" s="12"/>
      <c r="L287" s="54"/>
      <c r="M287" s="54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3">
      <c r="A288" s="10"/>
      <c r="B288" s="9"/>
      <c r="C288" s="11"/>
      <c r="D288" s="11"/>
      <c r="E288" s="9"/>
      <c r="F288" s="9"/>
      <c r="G288" s="12"/>
      <c r="H288" s="12"/>
      <c r="I288" s="12"/>
      <c r="J288" s="12"/>
      <c r="K288" s="12"/>
      <c r="L288" s="54"/>
      <c r="M288" s="54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3">
      <c r="A289" s="10"/>
      <c r="B289" s="9"/>
      <c r="C289" s="11"/>
      <c r="D289" s="11"/>
      <c r="E289" s="9"/>
      <c r="F289" s="9"/>
      <c r="G289" s="12"/>
      <c r="H289" s="12"/>
      <c r="I289" s="12"/>
      <c r="J289" s="12"/>
      <c r="K289" s="12"/>
      <c r="L289" s="54"/>
      <c r="M289" s="54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3">
      <c r="A290" s="10"/>
      <c r="B290" s="9"/>
      <c r="C290" s="11"/>
      <c r="D290" s="11"/>
      <c r="E290" s="9"/>
      <c r="F290" s="9"/>
      <c r="G290" s="12"/>
      <c r="H290" s="12"/>
      <c r="I290" s="12"/>
      <c r="J290" s="12"/>
      <c r="K290" s="12"/>
      <c r="L290" s="54"/>
      <c r="M290" s="54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3">
      <c r="A291" s="10"/>
      <c r="B291" s="9"/>
      <c r="C291" s="11"/>
      <c r="D291" s="11"/>
      <c r="E291" s="9"/>
      <c r="F291" s="9"/>
      <c r="G291" s="12"/>
      <c r="H291" s="12"/>
      <c r="I291" s="12"/>
      <c r="J291" s="12"/>
      <c r="K291" s="12"/>
      <c r="L291" s="54"/>
      <c r="M291" s="54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3">
      <c r="A292" s="10"/>
      <c r="B292" s="9"/>
      <c r="C292" s="11"/>
      <c r="D292" s="11"/>
      <c r="E292" s="9"/>
      <c r="F292" s="9"/>
      <c r="G292" s="12"/>
      <c r="H292" s="12"/>
      <c r="I292" s="12"/>
      <c r="J292" s="12"/>
      <c r="K292" s="12"/>
      <c r="L292" s="54"/>
      <c r="M292" s="54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3">
      <c r="A293" s="10"/>
      <c r="B293" s="9"/>
      <c r="C293" s="11"/>
      <c r="D293" s="11"/>
      <c r="E293" s="9"/>
      <c r="F293" s="9"/>
      <c r="G293" s="12"/>
      <c r="H293" s="12"/>
      <c r="I293" s="12"/>
      <c r="J293" s="12"/>
      <c r="K293" s="12"/>
      <c r="L293" s="54"/>
      <c r="M293" s="54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3">
      <c r="A294" s="10"/>
      <c r="B294" s="9"/>
      <c r="C294" s="11"/>
      <c r="D294" s="11"/>
      <c r="E294" s="9"/>
      <c r="F294" s="9"/>
      <c r="G294" s="12"/>
      <c r="H294" s="12"/>
      <c r="I294" s="12"/>
      <c r="J294" s="12"/>
      <c r="K294" s="12"/>
      <c r="L294" s="54"/>
      <c r="M294" s="54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3">
      <c r="A295" s="10"/>
      <c r="B295" s="9"/>
      <c r="C295" s="11"/>
      <c r="D295" s="11"/>
      <c r="E295" s="9"/>
      <c r="F295" s="9"/>
      <c r="G295" s="12"/>
      <c r="H295" s="12"/>
      <c r="I295" s="12"/>
      <c r="J295" s="12"/>
      <c r="K295" s="12"/>
      <c r="L295" s="54"/>
      <c r="M295" s="54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3">
      <c r="A296" s="10"/>
      <c r="B296" s="9"/>
      <c r="C296" s="11"/>
      <c r="D296" s="11"/>
      <c r="E296" s="9"/>
      <c r="F296" s="9"/>
      <c r="G296" s="12"/>
      <c r="H296" s="12"/>
      <c r="I296" s="12"/>
      <c r="J296" s="12"/>
      <c r="K296" s="12"/>
      <c r="L296" s="54"/>
      <c r="M296" s="54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3">
      <c r="A297" s="10"/>
      <c r="B297" s="9"/>
      <c r="C297" s="11"/>
      <c r="D297" s="11"/>
      <c r="E297" s="9"/>
      <c r="F297" s="9"/>
      <c r="G297" s="12"/>
      <c r="H297" s="12"/>
      <c r="I297" s="12"/>
      <c r="J297" s="12"/>
      <c r="K297" s="12"/>
      <c r="L297" s="54"/>
      <c r="M297" s="54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3">
      <c r="A298" s="10"/>
      <c r="B298" s="9"/>
      <c r="C298" s="11"/>
      <c r="D298" s="11"/>
      <c r="E298" s="9"/>
      <c r="F298" s="9"/>
      <c r="G298" s="12"/>
      <c r="H298" s="12"/>
      <c r="I298" s="12"/>
      <c r="J298" s="12"/>
      <c r="K298" s="12"/>
      <c r="L298" s="54"/>
      <c r="M298" s="54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3">
      <c r="A299" s="10"/>
      <c r="B299" s="9"/>
      <c r="C299" s="11"/>
      <c r="D299" s="11"/>
      <c r="E299" s="9"/>
      <c r="F299" s="9"/>
      <c r="G299" s="12"/>
      <c r="H299" s="12"/>
      <c r="I299" s="12"/>
      <c r="J299" s="12"/>
      <c r="K299" s="12"/>
      <c r="L299" s="54"/>
      <c r="M299" s="54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3">
      <c r="A300" s="10"/>
      <c r="B300" s="9"/>
      <c r="C300" s="11"/>
      <c r="D300" s="11"/>
      <c r="E300" s="9"/>
      <c r="F300" s="9"/>
      <c r="G300" s="12"/>
      <c r="H300" s="12"/>
      <c r="I300" s="12"/>
      <c r="J300" s="12"/>
      <c r="K300" s="12"/>
      <c r="L300" s="54"/>
      <c r="M300" s="54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3">
      <c r="A301" s="10"/>
      <c r="B301" s="9"/>
      <c r="C301" s="11"/>
      <c r="D301" s="11"/>
      <c r="E301" s="9"/>
      <c r="F301" s="9"/>
      <c r="G301" s="12"/>
      <c r="H301" s="12"/>
      <c r="I301" s="12"/>
      <c r="J301" s="12"/>
      <c r="K301" s="12"/>
      <c r="L301" s="54"/>
      <c r="M301" s="54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3">
      <c r="A302" s="10"/>
      <c r="B302" s="9"/>
      <c r="C302" s="11"/>
      <c r="D302" s="11"/>
      <c r="E302" s="9"/>
      <c r="F302" s="9"/>
      <c r="G302" s="12"/>
      <c r="H302" s="12"/>
      <c r="I302" s="12"/>
      <c r="J302" s="12"/>
      <c r="K302" s="12"/>
      <c r="L302" s="54"/>
      <c r="M302" s="54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3">
      <c r="A303" s="10"/>
      <c r="B303" s="9"/>
      <c r="C303" s="11"/>
      <c r="D303" s="11"/>
      <c r="E303" s="9"/>
      <c r="F303" s="9"/>
      <c r="G303" s="12"/>
      <c r="H303" s="12"/>
      <c r="I303" s="12"/>
      <c r="J303" s="12"/>
      <c r="K303" s="12"/>
      <c r="L303" s="54"/>
      <c r="M303" s="54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3">
      <c r="A304" s="10"/>
      <c r="B304" s="9"/>
      <c r="C304" s="11"/>
      <c r="D304" s="11"/>
      <c r="E304" s="9"/>
      <c r="F304" s="9"/>
      <c r="G304" s="12"/>
      <c r="H304" s="12"/>
      <c r="I304" s="12"/>
      <c r="J304" s="12"/>
      <c r="K304" s="12"/>
      <c r="L304" s="54"/>
      <c r="M304" s="54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3">
      <c r="A305" s="10"/>
      <c r="B305" s="9"/>
      <c r="C305" s="11"/>
      <c r="D305" s="11"/>
      <c r="E305" s="9"/>
      <c r="F305" s="9"/>
      <c r="G305" s="12"/>
      <c r="H305" s="12"/>
      <c r="I305" s="12"/>
      <c r="J305" s="12"/>
      <c r="K305" s="12"/>
      <c r="L305" s="54"/>
      <c r="M305" s="54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3">
      <c r="A306" s="10"/>
      <c r="B306" s="9"/>
      <c r="C306" s="11"/>
      <c r="D306" s="11"/>
      <c r="E306" s="9"/>
      <c r="F306" s="9"/>
      <c r="G306" s="12"/>
      <c r="H306" s="12"/>
      <c r="I306" s="12"/>
      <c r="J306" s="12"/>
      <c r="K306" s="12"/>
      <c r="L306" s="54"/>
      <c r="M306" s="54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3">
      <c r="A307" s="10"/>
      <c r="B307" s="9"/>
      <c r="C307" s="11"/>
      <c r="D307" s="11"/>
      <c r="E307" s="9"/>
      <c r="F307" s="9"/>
      <c r="G307" s="12"/>
      <c r="H307" s="12"/>
      <c r="I307" s="12"/>
      <c r="J307" s="12"/>
      <c r="K307" s="12"/>
      <c r="L307" s="54"/>
      <c r="M307" s="54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3">
      <c r="A308" s="10"/>
      <c r="B308" s="9"/>
      <c r="C308" s="11"/>
      <c r="D308" s="11"/>
      <c r="E308" s="9"/>
      <c r="F308" s="9"/>
      <c r="G308" s="12"/>
      <c r="H308" s="12"/>
      <c r="I308" s="12"/>
      <c r="J308" s="12"/>
      <c r="K308" s="12"/>
      <c r="L308" s="54"/>
      <c r="M308" s="54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3">
      <c r="A309" s="10"/>
      <c r="B309" s="9"/>
      <c r="C309" s="11"/>
      <c r="D309" s="11"/>
      <c r="E309" s="9"/>
      <c r="F309" s="9"/>
      <c r="G309" s="12"/>
      <c r="H309" s="12"/>
      <c r="I309" s="12"/>
      <c r="J309" s="12"/>
      <c r="K309" s="12"/>
      <c r="L309" s="54"/>
      <c r="M309" s="54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3">
      <c r="A310" s="10"/>
      <c r="B310" s="9"/>
      <c r="C310" s="11"/>
      <c r="D310" s="11"/>
      <c r="E310" s="9"/>
      <c r="F310" s="9"/>
      <c r="G310" s="12"/>
      <c r="H310" s="12"/>
      <c r="I310" s="12"/>
      <c r="J310" s="12"/>
      <c r="K310" s="12"/>
      <c r="L310" s="54"/>
      <c r="M310" s="54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3">
      <c r="A311" s="10"/>
      <c r="B311" s="9"/>
      <c r="C311" s="11"/>
      <c r="D311" s="11"/>
      <c r="E311" s="9"/>
      <c r="F311" s="9"/>
      <c r="G311" s="12"/>
      <c r="H311" s="12"/>
      <c r="I311" s="12"/>
      <c r="J311" s="12"/>
      <c r="K311" s="12"/>
      <c r="L311" s="54"/>
      <c r="M311" s="54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3">
      <c r="A312" s="10"/>
      <c r="B312" s="9"/>
      <c r="C312" s="11"/>
      <c r="D312" s="11"/>
      <c r="E312" s="9"/>
      <c r="F312" s="9"/>
      <c r="G312" s="12"/>
      <c r="H312" s="12"/>
      <c r="I312" s="12"/>
      <c r="J312" s="12"/>
      <c r="K312" s="12"/>
      <c r="L312" s="54"/>
      <c r="M312" s="54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3">
      <c r="A313" s="10"/>
      <c r="B313" s="9"/>
      <c r="C313" s="11"/>
      <c r="D313" s="11"/>
      <c r="E313" s="9"/>
      <c r="F313" s="9"/>
      <c r="G313" s="12"/>
      <c r="H313" s="12"/>
      <c r="I313" s="12"/>
      <c r="J313" s="12"/>
      <c r="K313" s="12"/>
      <c r="L313" s="54"/>
      <c r="M313" s="54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3">
      <c r="A314" s="10"/>
      <c r="B314" s="9"/>
      <c r="C314" s="11"/>
      <c r="D314" s="11"/>
      <c r="E314" s="9"/>
      <c r="F314" s="9"/>
      <c r="G314" s="12"/>
      <c r="H314" s="12"/>
      <c r="I314" s="12"/>
      <c r="J314" s="12"/>
      <c r="K314" s="12"/>
      <c r="L314" s="54"/>
      <c r="M314" s="54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3">
      <c r="A315" s="10"/>
      <c r="B315" s="9"/>
      <c r="C315" s="11"/>
      <c r="D315" s="11"/>
      <c r="E315" s="9"/>
      <c r="F315" s="9"/>
      <c r="G315" s="12"/>
      <c r="H315" s="12"/>
      <c r="I315" s="12"/>
      <c r="J315" s="12"/>
      <c r="K315" s="12"/>
      <c r="L315" s="54"/>
      <c r="M315" s="54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3">
      <c r="A316" s="10"/>
      <c r="B316" s="9"/>
      <c r="C316" s="11"/>
      <c r="D316" s="11"/>
      <c r="E316" s="9"/>
      <c r="F316" s="9"/>
      <c r="G316" s="12"/>
      <c r="H316" s="12"/>
      <c r="I316" s="12"/>
      <c r="J316" s="12"/>
      <c r="K316" s="12"/>
      <c r="L316" s="54"/>
      <c r="M316" s="54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3">
      <c r="A317" s="10"/>
      <c r="B317" s="9"/>
      <c r="C317" s="11"/>
      <c r="D317" s="11"/>
      <c r="E317" s="9"/>
      <c r="F317" s="9"/>
      <c r="G317" s="12"/>
      <c r="H317" s="12"/>
      <c r="I317" s="12"/>
      <c r="J317" s="12"/>
      <c r="K317" s="12"/>
      <c r="L317" s="54"/>
      <c r="M317" s="54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3">
      <c r="A318" s="10"/>
      <c r="B318" s="9"/>
      <c r="C318" s="11"/>
      <c r="D318" s="11"/>
      <c r="E318" s="9"/>
      <c r="F318" s="9"/>
      <c r="G318" s="12"/>
      <c r="H318" s="12"/>
      <c r="I318" s="12"/>
      <c r="J318" s="12"/>
      <c r="K318" s="12"/>
      <c r="L318" s="54"/>
      <c r="M318" s="54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3">
      <c r="A319" s="10"/>
      <c r="B319" s="9"/>
      <c r="C319" s="11"/>
      <c r="D319" s="11"/>
      <c r="E319" s="9"/>
      <c r="F319" s="9"/>
      <c r="G319" s="12"/>
      <c r="H319" s="12"/>
      <c r="I319" s="12"/>
      <c r="J319" s="12"/>
      <c r="K319" s="12"/>
      <c r="L319" s="54"/>
      <c r="M319" s="54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3">
      <c r="A320" s="10"/>
      <c r="B320" s="9"/>
      <c r="C320" s="11"/>
      <c r="D320" s="11"/>
      <c r="E320" s="9"/>
      <c r="F320" s="9"/>
      <c r="G320" s="12"/>
      <c r="H320" s="12"/>
      <c r="I320" s="12"/>
      <c r="J320" s="12"/>
      <c r="K320" s="12"/>
      <c r="L320" s="54"/>
      <c r="M320" s="54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3">
      <c r="A321" s="10"/>
      <c r="B321" s="9"/>
      <c r="C321" s="11"/>
      <c r="D321" s="11"/>
      <c r="E321" s="9"/>
      <c r="F321" s="9"/>
      <c r="G321" s="12"/>
      <c r="H321" s="12"/>
      <c r="I321" s="12"/>
      <c r="J321" s="12"/>
      <c r="K321" s="12"/>
      <c r="L321" s="54"/>
      <c r="M321" s="54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3">
      <c r="A322" s="10"/>
      <c r="B322" s="9"/>
      <c r="C322" s="11"/>
      <c r="D322" s="11"/>
      <c r="E322" s="9"/>
      <c r="F322" s="9"/>
      <c r="G322" s="12"/>
      <c r="H322" s="12"/>
      <c r="I322" s="12"/>
      <c r="J322" s="12"/>
      <c r="K322" s="12"/>
      <c r="L322" s="54"/>
      <c r="M322" s="54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3">
      <c r="A323" s="10"/>
      <c r="B323" s="9"/>
      <c r="C323" s="11"/>
      <c r="D323" s="11"/>
      <c r="E323" s="9"/>
      <c r="F323" s="9"/>
      <c r="G323" s="12"/>
      <c r="H323" s="12"/>
      <c r="I323" s="12"/>
      <c r="J323" s="12"/>
      <c r="K323" s="12"/>
      <c r="L323" s="54"/>
      <c r="M323" s="54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3">
      <c r="A324" s="10"/>
      <c r="B324" s="9"/>
      <c r="C324" s="11"/>
      <c r="D324" s="11"/>
      <c r="E324" s="9"/>
      <c r="F324" s="9"/>
      <c r="G324" s="12"/>
      <c r="H324" s="12"/>
      <c r="I324" s="12"/>
      <c r="J324" s="12"/>
      <c r="K324" s="12"/>
      <c r="L324" s="54"/>
      <c r="M324" s="54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3">
      <c r="A325" s="10"/>
      <c r="B325" s="9"/>
      <c r="C325" s="11"/>
      <c r="D325" s="11"/>
      <c r="E325" s="9"/>
      <c r="F325" s="9"/>
      <c r="G325" s="12"/>
      <c r="H325" s="12"/>
      <c r="I325" s="12"/>
      <c r="J325" s="12"/>
      <c r="K325" s="12"/>
      <c r="L325" s="54"/>
      <c r="M325" s="54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3">
      <c r="A326" s="10"/>
      <c r="B326" s="9"/>
      <c r="C326" s="11"/>
      <c r="D326" s="11"/>
      <c r="E326" s="9"/>
      <c r="F326" s="9"/>
      <c r="G326" s="12"/>
      <c r="H326" s="12"/>
      <c r="I326" s="12"/>
      <c r="J326" s="12"/>
      <c r="K326" s="12"/>
      <c r="L326" s="54"/>
      <c r="M326" s="54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3">
      <c r="A327" s="10"/>
      <c r="B327" s="9"/>
      <c r="C327" s="11"/>
      <c r="D327" s="11"/>
      <c r="E327" s="9"/>
      <c r="F327" s="9"/>
      <c r="G327" s="12"/>
      <c r="H327" s="12"/>
      <c r="I327" s="12"/>
      <c r="J327" s="12"/>
      <c r="K327" s="12"/>
      <c r="L327" s="54"/>
      <c r="M327" s="54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3">
      <c r="A328" s="10"/>
      <c r="B328" s="9"/>
      <c r="C328" s="11"/>
      <c r="D328" s="11"/>
      <c r="E328" s="9"/>
      <c r="F328" s="9"/>
      <c r="G328" s="12"/>
      <c r="H328" s="12"/>
      <c r="I328" s="12"/>
      <c r="J328" s="12"/>
      <c r="K328" s="12"/>
      <c r="L328" s="54"/>
      <c r="M328" s="54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3">
      <c r="A329" s="10"/>
      <c r="B329" s="9"/>
      <c r="C329" s="11"/>
      <c r="D329" s="11"/>
      <c r="E329" s="9"/>
      <c r="F329" s="9"/>
      <c r="G329" s="12"/>
      <c r="H329" s="12"/>
      <c r="I329" s="12"/>
      <c r="J329" s="12"/>
      <c r="K329" s="12"/>
      <c r="L329" s="54"/>
      <c r="M329" s="54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3">
      <c r="A330" s="10"/>
      <c r="B330" s="9"/>
      <c r="C330" s="11"/>
      <c r="D330" s="11"/>
      <c r="E330" s="9"/>
      <c r="F330" s="9"/>
      <c r="G330" s="12"/>
      <c r="H330" s="12"/>
      <c r="I330" s="12"/>
      <c r="J330" s="12"/>
      <c r="K330" s="12"/>
      <c r="L330" s="54"/>
      <c r="M330" s="54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3">
      <c r="A331" s="10"/>
      <c r="B331" s="9"/>
      <c r="C331" s="11"/>
      <c r="D331" s="11"/>
      <c r="E331" s="9"/>
      <c r="F331" s="9"/>
      <c r="G331" s="12"/>
      <c r="H331" s="12"/>
      <c r="I331" s="12"/>
      <c r="J331" s="12"/>
      <c r="K331" s="12"/>
      <c r="L331" s="54"/>
      <c r="M331" s="54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3">
      <c r="A332" s="10"/>
      <c r="B332" s="9"/>
      <c r="C332" s="11"/>
      <c r="D332" s="11"/>
      <c r="E332" s="9"/>
      <c r="F332" s="9"/>
      <c r="G332" s="12"/>
      <c r="H332" s="12"/>
      <c r="I332" s="12"/>
      <c r="J332" s="12"/>
      <c r="K332" s="12"/>
      <c r="L332" s="54"/>
      <c r="M332" s="54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3">
      <c r="A333" s="10"/>
      <c r="B333" s="9"/>
      <c r="C333" s="11"/>
      <c r="D333" s="11"/>
      <c r="E333" s="9"/>
      <c r="F333" s="9"/>
      <c r="G333" s="12"/>
      <c r="H333" s="12"/>
      <c r="I333" s="12"/>
      <c r="J333" s="12"/>
      <c r="K333" s="12"/>
      <c r="L333" s="54"/>
      <c r="M333" s="54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3">
      <c r="A334" s="10"/>
      <c r="B334" s="9"/>
      <c r="C334" s="11"/>
      <c r="D334" s="11"/>
      <c r="E334" s="9"/>
      <c r="F334" s="9"/>
      <c r="G334" s="12"/>
      <c r="H334" s="12"/>
      <c r="I334" s="12"/>
      <c r="J334" s="12"/>
      <c r="K334" s="12"/>
      <c r="L334" s="54"/>
      <c r="M334" s="54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3">
      <c r="A335" s="10"/>
      <c r="B335" s="9"/>
      <c r="C335" s="11"/>
      <c r="D335" s="11"/>
      <c r="E335" s="9"/>
      <c r="F335" s="9"/>
      <c r="G335" s="12"/>
      <c r="H335" s="12"/>
      <c r="I335" s="12"/>
      <c r="J335" s="12"/>
      <c r="K335" s="12"/>
      <c r="L335" s="54"/>
      <c r="M335" s="54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3">
      <c r="A336" s="10"/>
      <c r="B336" s="9"/>
      <c r="C336" s="11"/>
      <c r="D336" s="11"/>
      <c r="E336" s="9"/>
      <c r="F336" s="9"/>
      <c r="G336" s="12"/>
      <c r="H336" s="12"/>
      <c r="I336" s="12"/>
      <c r="J336" s="12"/>
      <c r="K336" s="12"/>
      <c r="L336" s="54"/>
      <c r="M336" s="54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3">
      <c r="A337" s="10"/>
      <c r="B337" s="9"/>
      <c r="C337" s="11"/>
      <c r="D337" s="11"/>
      <c r="E337" s="9"/>
      <c r="F337" s="9"/>
      <c r="G337" s="12"/>
      <c r="H337" s="12"/>
      <c r="I337" s="12"/>
      <c r="J337" s="12"/>
      <c r="K337" s="12"/>
      <c r="L337" s="54"/>
      <c r="M337" s="54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3">
      <c r="A338" s="10"/>
      <c r="B338" s="9"/>
      <c r="C338" s="11"/>
      <c r="D338" s="11"/>
      <c r="E338" s="9"/>
      <c r="F338" s="9"/>
      <c r="G338" s="12"/>
      <c r="H338" s="12"/>
      <c r="I338" s="12"/>
      <c r="J338" s="12"/>
      <c r="K338" s="12"/>
      <c r="L338" s="54"/>
      <c r="M338" s="54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3">
      <c r="A339" s="10"/>
      <c r="B339" s="9"/>
      <c r="C339" s="11"/>
      <c r="D339" s="11"/>
      <c r="E339" s="9"/>
      <c r="F339" s="9"/>
      <c r="G339" s="12"/>
      <c r="H339" s="12"/>
      <c r="I339" s="12"/>
      <c r="J339" s="12"/>
      <c r="K339" s="12"/>
      <c r="L339" s="54"/>
      <c r="M339" s="54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3">
      <c r="A340" s="10"/>
      <c r="B340" s="9"/>
      <c r="C340" s="11"/>
      <c r="D340" s="11"/>
      <c r="E340" s="9"/>
      <c r="F340" s="9"/>
      <c r="G340" s="12"/>
      <c r="H340" s="12"/>
      <c r="I340" s="12"/>
      <c r="J340" s="12"/>
      <c r="K340" s="12"/>
      <c r="L340" s="54"/>
      <c r="M340" s="54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3">
      <c r="A341" s="10"/>
      <c r="B341" s="9"/>
      <c r="C341" s="11"/>
      <c r="D341" s="11"/>
      <c r="E341" s="9"/>
      <c r="F341" s="9"/>
      <c r="G341" s="12"/>
      <c r="H341" s="12"/>
      <c r="I341" s="12"/>
      <c r="J341" s="12"/>
      <c r="K341" s="12"/>
      <c r="L341" s="54"/>
      <c r="M341" s="54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3">
      <c r="A342" s="10"/>
      <c r="B342" s="9"/>
      <c r="C342" s="11"/>
      <c r="D342" s="11"/>
      <c r="E342" s="9"/>
      <c r="F342" s="9"/>
      <c r="G342" s="12"/>
      <c r="H342" s="12"/>
      <c r="I342" s="12"/>
      <c r="J342" s="12"/>
      <c r="K342" s="12"/>
      <c r="L342" s="54"/>
      <c r="M342" s="54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3">
      <c r="A343" s="10"/>
      <c r="B343" s="9"/>
      <c r="C343" s="11"/>
      <c r="D343" s="11"/>
      <c r="E343" s="9"/>
      <c r="F343" s="9"/>
      <c r="G343" s="12"/>
      <c r="H343" s="12"/>
      <c r="I343" s="12"/>
      <c r="J343" s="12"/>
      <c r="K343" s="12"/>
      <c r="L343" s="54"/>
      <c r="M343" s="54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3">
      <c r="A344" s="10"/>
      <c r="B344" s="9"/>
      <c r="C344" s="11"/>
      <c r="D344" s="11"/>
      <c r="E344" s="9"/>
      <c r="F344" s="9"/>
      <c r="G344" s="12"/>
      <c r="H344" s="12"/>
      <c r="I344" s="12"/>
      <c r="J344" s="12"/>
      <c r="K344" s="12"/>
      <c r="L344" s="54"/>
      <c r="M344" s="54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3">
      <c r="A345" s="10"/>
      <c r="B345" s="9"/>
      <c r="C345" s="11"/>
      <c r="D345" s="11"/>
      <c r="E345" s="9"/>
      <c r="F345" s="9"/>
      <c r="G345" s="12"/>
      <c r="H345" s="12"/>
      <c r="I345" s="12"/>
      <c r="J345" s="12"/>
      <c r="K345" s="12"/>
      <c r="L345" s="54"/>
      <c r="M345" s="54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3">
      <c r="A346" s="10"/>
      <c r="B346" s="9"/>
      <c r="C346" s="11"/>
      <c r="D346" s="11"/>
      <c r="E346" s="9"/>
      <c r="F346" s="9"/>
      <c r="G346" s="12"/>
      <c r="H346" s="12"/>
      <c r="I346" s="12"/>
      <c r="J346" s="12"/>
      <c r="K346" s="12"/>
      <c r="L346" s="54"/>
      <c r="M346" s="54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3">
      <c r="A347" s="10"/>
      <c r="B347" s="9"/>
      <c r="C347" s="11"/>
      <c r="D347" s="11"/>
      <c r="E347" s="9"/>
      <c r="F347" s="9"/>
      <c r="G347" s="12"/>
      <c r="H347" s="12"/>
      <c r="I347" s="12"/>
      <c r="J347" s="12"/>
      <c r="K347" s="12"/>
      <c r="L347" s="54"/>
      <c r="M347" s="54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3">
      <c r="A348" s="10"/>
      <c r="B348" s="9"/>
      <c r="C348" s="11"/>
      <c r="D348" s="11"/>
      <c r="E348" s="9"/>
      <c r="F348" s="9"/>
      <c r="G348" s="12"/>
      <c r="H348" s="12"/>
      <c r="I348" s="12"/>
      <c r="J348" s="12"/>
      <c r="K348" s="12"/>
      <c r="L348" s="54"/>
      <c r="M348" s="54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3">
      <c r="A349" s="10"/>
      <c r="B349" s="9"/>
      <c r="C349" s="11"/>
      <c r="D349" s="11"/>
      <c r="E349" s="9"/>
      <c r="F349" s="9"/>
      <c r="G349" s="12"/>
      <c r="H349" s="12"/>
      <c r="I349" s="12"/>
      <c r="J349" s="12"/>
      <c r="K349" s="12"/>
      <c r="L349" s="54"/>
      <c r="M349" s="54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3">
      <c r="A350" s="10"/>
      <c r="B350" s="9"/>
      <c r="C350" s="11"/>
      <c r="D350" s="11"/>
      <c r="E350" s="9"/>
      <c r="F350" s="9"/>
      <c r="G350" s="12"/>
      <c r="H350" s="12"/>
      <c r="I350" s="12"/>
      <c r="J350" s="12"/>
      <c r="K350" s="12"/>
      <c r="L350" s="54"/>
      <c r="M350" s="54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3">
      <c r="A351" s="10"/>
      <c r="B351" s="9"/>
      <c r="C351" s="11"/>
      <c r="D351" s="11"/>
      <c r="E351" s="9"/>
      <c r="F351" s="9"/>
      <c r="G351" s="12"/>
      <c r="H351" s="12"/>
      <c r="I351" s="12"/>
      <c r="J351" s="12"/>
      <c r="K351" s="12"/>
      <c r="L351" s="54"/>
      <c r="M351" s="54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3">
      <c r="A352" s="10"/>
      <c r="B352" s="9"/>
      <c r="C352" s="11"/>
      <c r="D352" s="11"/>
      <c r="E352" s="9"/>
      <c r="F352" s="9"/>
      <c r="G352" s="12"/>
      <c r="H352" s="12"/>
      <c r="I352" s="12"/>
      <c r="J352" s="12"/>
      <c r="K352" s="12"/>
      <c r="L352" s="54"/>
      <c r="M352" s="54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3">
      <c r="A353" s="10"/>
      <c r="B353" s="9"/>
      <c r="C353" s="11"/>
      <c r="D353" s="11"/>
      <c r="E353" s="9"/>
      <c r="F353" s="9"/>
      <c r="G353" s="12"/>
      <c r="H353" s="12"/>
      <c r="I353" s="12"/>
      <c r="J353" s="12"/>
      <c r="K353" s="12"/>
      <c r="L353" s="54"/>
      <c r="M353" s="54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3">
      <c r="A354" s="10"/>
      <c r="B354" s="9"/>
      <c r="C354" s="11"/>
      <c r="D354" s="11"/>
      <c r="E354" s="9"/>
      <c r="F354" s="9"/>
      <c r="G354" s="12"/>
      <c r="H354" s="12"/>
      <c r="I354" s="12"/>
      <c r="J354" s="12"/>
      <c r="K354" s="12"/>
      <c r="L354" s="54"/>
      <c r="M354" s="54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3">
      <c r="A355" s="10"/>
      <c r="B355" s="9"/>
      <c r="C355" s="11"/>
      <c r="D355" s="11"/>
      <c r="E355" s="9"/>
      <c r="F355" s="9"/>
      <c r="G355" s="12"/>
      <c r="H355" s="12"/>
      <c r="I355" s="12"/>
      <c r="J355" s="12"/>
      <c r="K355" s="12"/>
      <c r="L355" s="54"/>
      <c r="M355" s="54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3">
      <c r="A356" s="10"/>
      <c r="B356" s="9"/>
      <c r="C356" s="11"/>
      <c r="D356" s="11"/>
      <c r="E356" s="9"/>
      <c r="F356" s="9"/>
      <c r="G356" s="12"/>
      <c r="H356" s="12"/>
      <c r="I356" s="12"/>
      <c r="J356" s="12"/>
      <c r="K356" s="12"/>
      <c r="L356" s="54"/>
      <c r="M356" s="54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3">
      <c r="A357" s="10"/>
      <c r="B357" s="9"/>
      <c r="C357" s="11"/>
      <c r="D357" s="11"/>
      <c r="E357" s="9"/>
      <c r="F357" s="9"/>
      <c r="G357" s="12"/>
      <c r="H357" s="12"/>
      <c r="I357" s="12"/>
      <c r="J357" s="12"/>
      <c r="K357" s="12"/>
      <c r="L357" s="54"/>
      <c r="M357" s="54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3">
      <c r="A358" s="10"/>
      <c r="B358" s="9"/>
      <c r="C358" s="11"/>
      <c r="D358" s="11"/>
      <c r="E358" s="9"/>
      <c r="F358" s="9"/>
      <c r="G358" s="12"/>
      <c r="H358" s="12"/>
      <c r="I358" s="12"/>
      <c r="J358" s="12"/>
      <c r="K358" s="12"/>
      <c r="L358" s="54"/>
      <c r="M358" s="54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3">
      <c r="A359" s="10"/>
      <c r="B359" s="9"/>
      <c r="C359" s="11"/>
      <c r="D359" s="11"/>
      <c r="E359" s="9"/>
      <c r="F359" s="9"/>
      <c r="G359" s="12"/>
      <c r="H359" s="12"/>
      <c r="I359" s="12"/>
      <c r="J359" s="12"/>
      <c r="K359" s="12"/>
      <c r="L359" s="54"/>
      <c r="M359" s="54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3">
      <c r="A360" s="10"/>
      <c r="B360" s="9"/>
      <c r="C360" s="11"/>
      <c r="D360" s="11"/>
      <c r="E360" s="9"/>
      <c r="F360" s="9"/>
      <c r="G360" s="12"/>
      <c r="H360" s="12"/>
      <c r="I360" s="12"/>
      <c r="J360" s="12"/>
      <c r="K360" s="12"/>
      <c r="L360" s="54"/>
      <c r="M360" s="54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3">
      <c r="A361" s="10"/>
      <c r="B361" s="9"/>
      <c r="C361" s="11"/>
      <c r="D361" s="11"/>
      <c r="E361" s="9"/>
      <c r="F361" s="9"/>
      <c r="G361" s="12"/>
      <c r="H361" s="12"/>
      <c r="I361" s="12"/>
      <c r="J361" s="12"/>
      <c r="K361" s="12"/>
      <c r="L361" s="54"/>
      <c r="M361" s="54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3">
      <c r="A362" s="10"/>
      <c r="B362" s="9"/>
      <c r="C362" s="11"/>
      <c r="D362" s="11"/>
      <c r="E362" s="9"/>
      <c r="F362" s="9"/>
      <c r="G362" s="12"/>
      <c r="H362" s="12"/>
      <c r="I362" s="12"/>
      <c r="J362" s="12"/>
      <c r="K362" s="12"/>
      <c r="L362" s="54"/>
      <c r="M362" s="54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3">
      <c r="A363" s="10"/>
      <c r="B363" s="9"/>
      <c r="C363" s="11"/>
      <c r="D363" s="11"/>
      <c r="E363" s="9"/>
      <c r="F363" s="9"/>
      <c r="G363" s="12"/>
      <c r="H363" s="12"/>
      <c r="I363" s="12"/>
      <c r="J363" s="12"/>
      <c r="K363" s="12"/>
      <c r="L363" s="54"/>
      <c r="M363" s="54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3">
      <c r="A364" s="10"/>
      <c r="B364" s="9"/>
      <c r="C364" s="11"/>
      <c r="D364" s="11"/>
      <c r="E364" s="9"/>
      <c r="F364" s="9"/>
      <c r="G364" s="12"/>
      <c r="H364" s="12"/>
      <c r="I364" s="12"/>
      <c r="J364" s="12"/>
      <c r="K364" s="12"/>
      <c r="L364" s="54"/>
      <c r="M364" s="54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3">
      <c r="A365" s="10"/>
      <c r="B365" s="9"/>
      <c r="C365" s="11"/>
      <c r="D365" s="11"/>
      <c r="E365" s="9"/>
      <c r="F365" s="9"/>
      <c r="G365" s="12"/>
      <c r="H365" s="12"/>
      <c r="I365" s="12"/>
      <c r="J365" s="12"/>
      <c r="K365" s="12"/>
      <c r="L365" s="54"/>
      <c r="M365" s="54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3">
      <c r="A366" s="10"/>
      <c r="B366" s="9"/>
      <c r="C366" s="11"/>
      <c r="D366" s="11"/>
      <c r="E366" s="9"/>
      <c r="F366" s="9"/>
      <c r="G366" s="12"/>
      <c r="H366" s="12"/>
      <c r="I366" s="12"/>
      <c r="J366" s="12"/>
      <c r="K366" s="12"/>
      <c r="L366" s="54"/>
      <c r="M366" s="54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3">
      <c r="A367" s="10"/>
      <c r="B367" s="9"/>
      <c r="C367" s="11"/>
      <c r="D367" s="11"/>
      <c r="E367" s="9"/>
      <c r="F367" s="9"/>
      <c r="G367" s="12"/>
      <c r="H367" s="12"/>
      <c r="I367" s="12"/>
      <c r="J367" s="12"/>
      <c r="K367" s="12"/>
      <c r="L367" s="54"/>
      <c r="M367" s="54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3">
      <c r="A368" s="10"/>
      <c r="B368" s="9"/>
      <c r="C368" s="11"/>
      <c r="D368" s="11"/>
      <c r="E368" s="9"/>
      <c r="F368" s="9"/>
      <c r="G368" s="12"/>
      <c r="H368" s="12"/>
      <c r="I368" s="12"/>
      <c r="J368" s="12"/>
      <c r="K368" s="12"/>
      <c r="L368" s="54"/>
      <c r="M368" s="54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3">
      <c r="A369" s="10"/>
      <c r="B369" s="9"/>
      <c r="C369" s="11"/>
      <c r="D369" s="11"/>
      <c r="E369" s="9"/>
      <c r="F369" s="9"/>
      <c r="G369" s="12"/>
      <c r="H369" s="12"/>
      <c r="I369" s="12"/>
      <c r="J369" s="12"/>
      <c r="K369" s="12"/>
      <c r="L369" s="54"/>
      <c r="M369" s="54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3">
      <c r="A370" s="10"/>
      <c r="B370" s="9"/>
      <c r="C370" s="11"/>
      <c r="D370" s="11"/>
      <c r="E370" s="9"/>
      <c r="F370" s="9"/>
      <c r="G370" s="12"/>
      <c r="H370" s="12"/>
      <c r="I370" s="12"/>
      <c r="J370" s="12"/>
      <c r="K370" s="12"/>
      <c r="L370" s="54"/>
      <c r="M370" s="54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3">
      <c r="A371" s="10"/>
      <c r="B371" s="9"/>
      <c r="C371" s="11"/>
      <c r="D371" s="11"/>
      <c r="E371" s="9"/>
      <c r="F371" s="9"/>
      <c r="G371" s="12"/>
      <c r="H371" s="12"/>
      <c r="I371" s="12"/>
      <c r="J371" s="12"/>
      <c r="K371" s="12"/>
      <c r="L371" s="54"/>
      <c r="M371" s="54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3">
      <c r="A372" s="10"/>
      <c r="B372" s="9"/>
      <c r="C372" s="11"/>
      <c r="D372" s="11"/>
      <c r="E372" s="9"/>
      <c r="F372" s="9"/>
      <c r="G372" s="12"/>
      <c r="H372" s="12"/>
      <c r="I372" s="12"/>
      <c r="J372" s="12"/>
      <c r="K372" s="12"/>
      <c r="L372" s="54"/>
      <c r="M372" s="54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3">
      <c r="A373" s="10"/>
      <c r="B373" s="9"/>
      <c r="C373" s="11"/>
      <c r="D373" s="11"/>
      <c r="E373" s="9"/>
      <c r="F373" s="9"/>
      <c r="G373" s="12"/>
      <c r="H373" s="12"/>
      <c r="I373" s="12"/>
      <c r="J373" s="12"/>
      <c r="K373" s="12"/>
      <c r="L373" s="54"/>
      <c r="M373" s="54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3">
      <c r="A374" s="10"/>
      <c r="B374" s="9"/>
      <c r="C374" s="11"/>
      <c r="D374" s="11"/>
      <c r="E374" s="9"/>
      <c r="F374" s="9"/>
      <c r="G374" s="12"/>
      <c r="H374" s="12"/>
      <c r="I374" s="12"/>
      <c r="J374" s="12"/>
      <c r="K374" s="12"/>
      <c r="L374" s="54"/>
      <c r="M374" s="54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3">
      <c r="A375" s="10"/>
      <c r="B375" s="9"/>
      <c r="C375" s="11"/>
      <c r="D375" s="11"/>
      <c r="E375" s="9"/>
      <c r="F375" s="9"/>
      <c r="G375" s="12"/>
      <c r="H375" s="12"/>
      <c r="I375" s="12"/>
      <c r="J375" s="12"/>
      <c r="K375" s="12"/>
      <c r="L375" s="54"/>
      <c r="M375" s="54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3">
      <c r="A376" s="10"/>
      <c r="B376" s="9"/>
      <c r="C376" s="11"/>
      <c r="D376" s="11"/>
      <c r="E376" s="9"/>
      <c r="F376" s="9"/>
      <c r="G376" s="12"/>
      <c r="H376" s="12"/>
      <c r="I376" s="12"/>
      <c r="J376" s="12"/>
      <c r="K376" s="12"/>
      <c r="L376" s="54"/>
      <c r="M376" s="54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3">
      <c r="A377" s="10"/>
      <c r="B377" s="9"/>
      <c r="C377" s="11"/>
      <c r="D377" s="11"/>
      <c r="E377" s="9"/>
      <c r="F377" s="9"/>
      <c r="G377" s="12"/>
      <c r="H377" s="12"/>
      <c r="I377" s="12"/>
      <c r="J377" s="12"/>
      <c r="K377" s="12"/>
      <c r="L377" s="54"/>
      <c r="M377" s="54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3">
      <c r="A378" s="10"/>
      <c r="B378" s="9"/>
      <c r="C378" s="11"/>
      <c r="D378" s="11"/>
      <c r="E378" s="9"/>
      <c r="F378" s="9"/>
      <c r="G378" s="12"/>
      <c r="H378" s="12"/>
      <c r="I378" s="12"/>
      <c r="J378" s="12"/>
      <c r="K378" s="12"/>
      <c r="L378" s="54"/>
      <c r="M378" s="54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3">
      <c r="A379" s="10"/>
      <c r="B379" s="9"/>
      <c r="C379" s="11"/>
      <c r="D379" s="11"/>
      <c r="E379" s="9"/>
      <c r="F379" s="9"/>
      <c r="G379" s="12"/>
      <c r="H379" s="12"/>
      <c r="I379" s="12"/>
      <c r="J379" s="12"/>
      <c r="K379" s="12"/>
      <c r="L379" s="54"/>
      <c r="M379" s="54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3">
      <c r="A380" s="10"/>
      <c r="B380" s="9"/>
      <c r="C380" s="11"/>
      <c r="D380" s="11"/>
      <c r="E380" s="9"/>
      <c r="F380" s="9"/>
      <c r="G380" s="12"/>
      <c r="H380" s="12"/>
      <c r="I380" s="12"/>
      <c r="J380" s="12"/>
      <c r="K380" s="12"/>
      <c r="L380" s="54"/>
      <c r="M380" s="54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3">
      <c r="A381" s="10"/>
      <c r="B381" s="9"/>
      <c r="C381" s="11"/>
      <c r="D381" s="11"/>
      <c r="E381" s="9"/>
      <c r="F381" s="9"/>
      <c r="G381" s="12"/>
      <c r="H381" s="12"/>
      <c r="I381" s="12"/>
      <c r="J381" s="12"/>
      <c r="K381" s="12"/>
      <c r="L381" s="54"/>
      <c r="M381" s="54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3">
      <c r="A382" s="10"/>
      <c r="B382" s="9"/>
      <c r="C382" s="11"/>
      <c r="D382" s="11"/>
      <c r="E382" s="9"/>
      <c r="F382" s="9"/>
      <c r="G382" s="12"/>
      <c r="H382" s="12"/>
      <c r="I382" s="12"/>
      <c r="J382" s="12"/>
      <c r="K382" s="12"/>
      <c r="L382" s="54"/>
      <c r="M382" s="54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3">
      <c r="A383" s="10"/>
      <c r="B383" s="9"/>
      <c r="C383" s="11"/>
      <c r="D383" s="11"/>
      <c r="E383" s="9"/>
      <c r="F383" s="9"/>
      <c r="G383" s="12"/>
      <c r="H383" s="12"/>
      <c r="I383" s="12"/>
      <c r="J383" s="12"/>
      <c r="K383" s="12"/>
      <c r="L383" s="54"/>
      <c r="M383" s="54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3">
      <c r="A384" s="10"/>
      <c r="B384" s="9"/>
      <c r="C384" s="11"/>
      <c r="D384" s="11"/>
      <c r="E384" s="9"/>
      <c r="F384" s="9"/>
      <c r="G384" s="12"/>
      <c r="H384" s="12"/>
      <c r="I384" s="12"/>
      <c r="J384" s="12"/>
      <c r="K384" s="12"/>
      <c r="L384" s="54"/>
      <c r="M384" s="54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3">
      <c r="A385" s="10"/>
      <c r="B385" s="9"/>
      <c r="C385" s="11"/>
      <c r="D385" s="11"/>
      <c r="E385" s="9"/>
      <c r="F385" s="9"/>
      <c r="G385" s="12"/>
      <c r="H385" s="12"/>
      <c r="I385" s="12"/>
      <c r="J385" s="12"/>
      <c r="K385" s="12"/>
      <c r="L385" s="54"/>
      <c r="M385" s="54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3">
      <c r="A386" s="10"/>
      <c r="B386" s="9"/>
      <c r="C386" s="11"/>
      <c r="D386" s="11"/>
      <c r="E386" s="9"/>
      <c r="F386" s="9"/>
      <c r="G386" s="12"/>
      <c r="H386" s="12"/>
      <c r="I386" s="12"/>
      <c r="J386" s="12"/>
      <c r="K386" s="12"/>
      <c r="L386" s="54"/>
      <c r="M386" s="54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3">
      <c r="A387" s="10"/>
      <c r="B387" s="9"/>
      <c r="C387" s="11"/>
      <c r="D387" s="11"/>
      <c r="E387" s="9"/>
      <c r="F387" s="9"/>
      <c r="G387" s="12"/>
      <c r="H387" s="12"/>
      <c r="I387" s="12"/>
      <c r="J387" s="12"/>
      <c r="K387" s="12"/>
      <c r="L387" s="54"/>
      <c r="M387" s="54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3">
      <c r="A388" s="10"/>
      <c r="B388" s="9"/>
      <c r="C388" s="11"/>
      <c r="D388" s="11"/>
      <c r="E388" s="9"/>
      <c r="F388" s="9"/>
      <c r="G388" s="12"/>
      <c r="H388" s="12"/>
      <c r="I388" s="12"/>
      <c r="J388" s="12"/>
      <c r="K388" s="12"/>
      <c r="L388" s="54"/>
      <c r="M388" s="54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3">
      <c r="A389" s="10"/>
      <c r="B389" s="9"/>
      <c r="C389" s="11"/>
      <c r="D389" s="11"/>
      <c r="E389" s="9"/>
      <c r="F389" s="9"/>
      <c r="G389" s="12"/>
      <c r="H389" s="12"/>
      <c r="I389" s="12"/>
      <c r="J389" s="12"/>
      <c r="K389" s="12"/>
      <c r="L389" s="54"/>
      <c r="M389" s="54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3">
      <c r="A390" s="10"/>
      <c r="B390" s="9"/>
      <c r="C390" s="11"/>
      <c r="D390" s="11"/>
      <c r="E390" s="9"/>
      <c r="F390" s="9"/>
      <c r="G390" s="12"/>
      <c r="H390" s="12"/>
      <c r="I390" s="12"/>
      <c r="J390" s="12"/>
      <c r="K390" s="12"/>
      <c r="L390" s="54"/>
      <c r="M390" s="54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3">
      <c r="A391" s="10"/>
      <c r="B391" s="9"/>
      <c r="C391" s="11"/>
      <c r="D391" s="11"/>
      <c r="E391" s="9"/>
      <c r="F391" s="9"/>
      <c r="G391" s="12"/>
      <c r="H391" s="12"/>
      <c r="I391" s="12"/>
      <c r="J391" s="12"/>
      <c r="K391" s="12"/>
      <c r="L391" s="54"/>
      <c r="M391" s="54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3">
      <c r="A392" s="10"/>
      <c r="B392" s="9"/>
      <c r="C392" s="11"/>
      <c r="D392" s="11"/>
      <c r="E392" s="9"/>
      <c r="F392" s="9"/>
      <c r="G392" s="12"/>
      <c r="H392" s="12"/>
      <c r="I392" s="12"/>
      <c r="J392" s="12"/>
      <c r="K392" s="12"/>
      <c r="L392" s="54"/>
      <c r="M392" s="54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3">
      <c r="A393" s="10"/>
      <c r="B393" s="9"/>
      <c r="C393" s="11"/>
      <c r="D393" s="11"/>
      <c r="E393" s="9"/>
      <c r="F393" s="9"/>
      <c r="G393" s="12"/>
      <c r="H393" s="12"/>
      <c r="I393" s="12"/>
      <c r="J393" s="12"/>
      <c r="K393" s="12"/>
      <c r="L393" s="54"/>
      <c r="M393" s="54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3">
      <c r="A394" s="10"/>
      <c r="B394" s="9"/>
      <c r="C394" s="11"/>
      <c r="D394" s="11"/>
      <c r="E394" s="9"/>
      <c r="F394" s="9"/>
      <c r="G394" s="12"/>
      <c r="H394" s="12"/>
      <c r="I394" s="12"/>
      <c r="J394" s="12"/>
      <c r="K394" s="12"/>
      <c r="L394" s="54"/>
      <c r="M394" s="54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3">
      <c r="A395" s="10"/>
      <c r="B395" s="9"/>
      <c r="C395" s="11"/>
      <c r="D395" s="11"/>
      <c r="E395" s="9"/>
      <c r="F395" s="9"/>
      <c r="G395" s="12"/>
      <c r="H395" s="12"/>
      <c r="I395" s="12"/>
      <c r="J395" s="12"/>
      <c r="K395" s="12"/>
      <c r="L395" s="54"/>
      <c r="M395" s="54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3">
      <c r="A396" s="10"/>
      <c r="B396" s="9"/>
      <c r="C396" s="11"/>
      <c r="D396" s="11"/>
      <c r="E396" s="9"/>
      <c r="F396" s="9"/>
      <c r="G396" s="12"/>
      <c r="H396" s="12"/>
      <c r="I396" s="12"/>
      <c r="J396" s="12"/>
      <c r="K396" s="12"/>
      <c r="L396" s="54"/>
      <c r="M396" s="54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3">
      <c r="A397" s="10"/>
      <c r="B397" s="9"/>
      <c r="C397" s="11"/>
      <c r="D397" s="11"/>
      <c r="E397" s="9"/>
      <c r="F397" s="9"/>
      <c r="G397" s="12"/>
      <c r="H397" s="12"/>
      <c r="I397" s="12"/>
      <c r="J397" s="12"/>
      <c r="K397" s="12"/>
      <c r="L397" s="54"/>
      <c r="M397" s="54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3">
      <c r="A398" s="10"/>
      <c r="B398" s="9"/>
      <c r="C398" s="11"/>
      <c r="D398" s="11"/>
      <c r="E398" s="9"/>
      <c r="F398" s="9"/>
      <c r="G398" s="12"/>
      <c r="H398" s="12"/>
      <c r="I398" s="12"/>
      <c r="J398" s="12"/>
      <c r="K398" s="12"/>
      <c r="L398" s="54"/>
      <c r="M398" s="54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3">
      <c r="A399" s="10"/>
      <c r="B399" s="9"/>
      <c r="C399" s="11"/>
      <c r="D399" s="11"/>
      <c r="E399" s="9"/>
      <c r="F399" s="9"/>
      <c r="G399" s="12"/>
      <c r="H399" s="12"/>
      <c r="I399" s="12"/>
      <c r="J399" s="12"/>
      <c r="K399" s="12"/>
      <c r="L399" s="54"/>
      <c r="M399" s="54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3">
      <c r="A400" s="10"/>
      <c r="B400" s="9"/>
      <c r="C400" s="11"/>
      <c r="D400" s="11"/>
      <c r="E400" s="9"/>
      <c r="F400" s="9"/>
      <c r="G400" s="12"/>
      <c r="H400" s="12"/>
      <c r="I400" s="12"/>
      <c r="J400" s="12"/>
      <c r="K400" s="12"/>
      <c r="L400" s="54"/>
      <c r="M400" s="54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3">
      <c r="A401" s="10"/>
      <c r="B401" s="9"/>
      <c r="C401" s="11"/>
      <c r="D401" s="11"/>
      <c r="E401" s="9"/>
      <c r="F401" s="9"/>
      <c r="G401" s="12"/>
      <c r="H401" s="12"/>
      <c r="I401" s="12"/>
      <c r="J401" s="12"/>
      <c r="K401" s="12"/>
      <c r="L401" s="54"/>
      <c r="M401" s="54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3">
      <c r="A402" s="10"/>
      <c r="B402" s="9"/>
      <c r="C402" s="11"/>
      <c r="D402" s="11"/>
      <c r="E402" s="9"/>
      <c r="F402" s="9"/>
      <c r="G402" s="12"/>
      <c r="H402" s="12"/>
      <c r="I402" s="12"/>
      <c r="J402" s="12"/>
      <c r="K402" s="12"/>
      <c r="L402" s="54"/>
      <c r="M402" s="54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3">
      <c r="A403" s="10"/>
      <c r="B403" s="9"/>
      <c r="C403" s="11"/>
      <c r="D403" s="11"/>
      <c r="E403" s="9"/>
      <c r="F403" s="9"/>
      <c r="G403" s="12"/>
      <c r="H403" s="12"/>
      <c r="I403" s="12"/>
      <c r="J403" s="12"/>
      <c r="K403" s="12"/>
      <c r="L403" s="54"/>
      <c r="M403" s="54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3">
      <c r="A404" s="10"/>
      <c r="B404" s="9"/>
      <c r="C404" s="11"/>
      <c r="D404" s="11"/>
      <c r="E404" s="9"/>
      <c r="F404" s="9"/>
      <c r="G404" s="12"/>
      <c r="H404" s="12"/>
      <c r="I404" s="12"/>
      <c r="J404" s="12"/>
      <c r="K404" s="12"/>
      <c r="L404" s="54"/>
      <c r="M404" s="54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3">
      <c r="A405" s="10"/>
      <c r="B405" s="9"/>
      <c r="C405" s="11"/>
      <c r="D405" s="11"/>
      <c r="E405" s="9"/>
      <c r="F405" s="9"/>
      <c r="G405" s="12"/>
      <c r="H405" s="12"/>
      <c r="I405" s="12"/>
      <c r="J405" s="12"/>
      <c r="K405" s="12"/>
      <c r="L405" s="54"/>
      <c r="M405" s="54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3">
      <c r="A406" s="10"/>
      <c r="B406" s="9"/>
      <c r="C406" s="11"/>
      <c r="D406" s="11"/>
      <c r="E406" s="9"/>
      <c r="F406" s="9"/>
      <c r="G406" s="12"/>
      <c r="H406" s="12"/>
      <c r="I406" s="12"/>
      <c r="J406" s="12"/>
      <c r="K406" s="12"/>
      <c r="L406" s="54"/>
      <c r="M406" s="54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3">
      <c r="A407" s="10"/>
      <c r="B407" s="9"/>
      <c r="C407" s="11"/>
      <c r="D407" s="11"/>
      <c r="E407" s="9"/>
      <c r="F407" s="9"/>
      <c r="G407" s="12"/>
      <c r="H407" s="12"/>
      <c r="I407" s="12"/>
      <c r="J407" s="12"/>
      <c r="K407" s="12"/>
      <c r="L407" s="54"/>
      <c r="M407" s="54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3">
      <c r="A408" s="10"/>
      <c r="B408" s="9"/>
      <c r="C408" s="11"/>
      <c r="D408" s="11"/>
      <c r="E408" s="9"/>
      <c r="F408" s="9"/>
      <c r="G408" s="12"/>
      <c r="H408" s="12"/>
      <c r="I408" s="12"/>
      <c r="J408" s="12"/>
      <c r="K408" s="12"/>
      <c r="L408" s="54"/>
      <c r="M408" s="54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3">
      <c r="A409" s="10"/>
      <c r="B409" s="9"/>
      <c r="C409" s="11"/>
      <c r="D409" s="11"/>
      <c r="E409" s="9"/>
      <c r="F409" s="9"/>
      <c r="G409" s="12"/>
      <c r="H409" s="12"/>
      <c r="I409" s="12"/>
      <c r="J409" s="12"/>
      <c r="K409" s="12"/>
      <c r="L409" s="54"/>
      <c r="M409" s="54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3">
      <c r="A410" s="10"/>
      <c r="B410" s="9"/>
      <c r="C410" s="11"/>
      <c r="D410" s="11"/>
      <c r="E410" s="9"/>
      <c r="F410" s="9"/>
      <c r="G410" s="12"/>
      <c r="H410" s="12"/>
      <c r="I410" s="12"/>
      <c r="J410" s="12"/>
      <c r="K410" s="12"/>
      <c r="L410" s="54"/>
      <c r="M410" s="54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3">
      <c r="A411" s="10"/>
      <c r="B411" s="9"/>
      <c r="C411" s="11"/>
      <c r="D411" s="11"/>
      <c r="E411" s="9"/>
      <c r="F411" s="9"/>
      <c r="G411" s="12"/>
      <c r="H411" s="12"/>
      <c r="I411" s="12"/>
      <c r="J411" s="12"/>
      <c r="K411" s="12"/>
      <c r="L411" s="54"/>
      <c r="M411" s="54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3">
      <c r="A412" s="10"/>
      <c r="B412" s="9"/>
      <c r="C412" s="11"/>
      <c r="D412" s="11"/>
      <c r="E412" s="9"/>
      <c r="F412" s="9"/>
      <c r="G412" s="12"/>
      <c r="H412" s="12"/>
      <c r="I412" s="12"/>
      <c r="J412" s="12"/>
      <c r="K412" s="12"/>
      <c r="L412" s="54"/>
      <c r="M412" s="54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3">
      <c r="A413" s="10"/>
      <c r="B413" s="9"/>
      <c r="C413" s="11"/>
      <c r="D413" s="11"/>
      <c r="E413" s="9"/>
      <c r="F413" s="9"/>
      <c r="G413" s="12"/>
      <c r="H413" s="12"/>
      <c r="I413" s="12"/>
      <c r="J413" s="12"/>
      <c r="K413" s="12"/>
      <c r="L413" s="54"/>
      <c r="M413" s="54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3">
      <c r="A414" s="10"/>
      <c r="B414" s="9"/>
      <c r="C414" s="11"/>
      <c r="D414" s="11"/>
      <c r="E414" s="9"/>
      <c r="F414" s="9"/>
      <c r="G414" s="12"/>
      <c r="H414" s="12"/>
      <c r="I414" s="12"/>
      <c r="J414" s="12"/>
      <c r="K414" s="12"/>
      <c r="L414" s="54"/>
      <c r="M414" s="54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3">
      <c r="A415" s="10"/>
      <c r="B415" s="9"/>
      <c r="C415" s="11"/>
      <c r="D415" s="11"/>
      <c r="E415" s="9"/>
      <c r="F415" s="9"/>
      <c r="G415" s="12"/>
      <c r="H415" s="12"/>
      <c r="I415" s="12"/>
      <c r="J415" s="12"/>
      <c r="K415" s="12"/>
      <c r="L415" s="54"/>
      <c r="M415" s="54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3">
      <c r="A416" s="10"/>
      <c r="B416" s="9"/>
      <c r="C416" s="11"/>
      <c r="D416" s="11"/>
      <c r="E416" s="9"/>
      <c r="F416" s="9"/>
      <c r="G416" s="12"/>
      <c r="H416" s="12"/>
      <c r="I416" s="12"/>
      <c r="J416" s="12"/>
      <c r="K416" s="12"/>
      <c r="L416" s="54"/>
      <c r="M416" s="54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3">
      <c r="A417" s="10"/>
      <c r="B417" s="9"/>
      <c r="C417" s="11"/>
      <c r="D417" s="11"/>
      <c r="E417" s="9"/>
      <c r="F417" s="9"/>
      <c r="G417" s="12"/>
      <c r="H417" s="12"/>
      <c r="I417" s="12"/>
      <c r="J417" s="12"/>
      <c r="K417" s="12"/>
      <c r="L417" s="54"/>
      <c r="M417" s="54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3">
      <c r="A418" s="10"/>
      <c r="B418" s="9"/>
      <c r="C418" s="11"/>
      <c r="D418" s="11"/>
      <c r="E418" s="9"/>
      <c r="F418" s="9"/>
      <c r="G418" s="12"/>
      <c r="H418" s="12"/>
      <c r="I418" s="12"/>
      <c r="J418" s="12"/>
      <c r="K418" s="12"/>
      <c r="L418" s="54"/>
      <c r="M418" s="54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3">
      <c r="A419" s="10"/>
      <c r="B419" s="9"/>
      <c r="C419" s="11"/>
      <c r="D419" s="11"/>
      <c r="E419" s="9"/>
      <c r="F419" s="9"/>
      <c r="G419" s="12"/>
      <c r="H419" s="12"/>
      <c r="I419" s="12"/>
      <c r="J419" s="12"/>
      <c r="K419" s="12"/>
      <c r="L419" s="54"/>
      <c r="M419" s="54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3">
      <c r="A420" s="10"/>
      <c r="B420" s="9"/>
      <c r="C420" s="11"/>
      <c r="D420" s="11"/>
      <c r="E420" s="9"/>
      <c r="F420" s="9"/>
      <c r="G420" s="12"/>
      <c r="H420" s="12"/>
      <c r="I420" s="12"/>
      <c r="J420" s="12"/>
      <c r="K420" s="12"/>
      <c r="L420" s="54"/>
      <c r="M420" s="54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3">
      <c r="A421" s="10"/>
      <c r="B421" s="9"/>
      <c r="C421" s="11"/>
      <c r="D421" s="11"/>
      <c r="E421" s="9"/>
      <c r="F421" s="9"/>
      <c r="G421" s="12"/>
      <c r="H421" s="12"/>
      <c r="I421" s="12"/>
      <c r="J421" s="12"/>
      <c r="K421" s="12"/>
      <c r="L421" s="54"/>
      <c r="M421" s="54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3">
      <c r="A422" s="10"/>
      <c r="B422" s="9"/>
      <c r="C422" s="11"/>
      <c r="D422" s="11"/>
      <c r="E422" s="9"/>
      <c r="F422" s="9"/>
      <c r="G422" s="12"/>
      <c r="H422" s="12"/>
      <c r="I422" s="12"/>
      <c r="J422" s="12"/>
      <c r="K422" s="12"/>
      <c r="L422" s="54"/>
      <c r="M422" s="54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3">
      <c r="A423" s="10"/>
      <c r="B423" s="9"/>
      <c r="C423" s="11"/>
      <c r="D423" s="11"/>
      <c r="E423" s="9"/>
      <c r="F423" s="9"/>
      <c r="G423" s="12"/>
      <c r="H423" s="12"/>
      <c r="I423" s="12"/>
      <c r="J423" s="12"/>
      <c r="K423" s="12"/>
      <c r="L423" s="54"/>
      <c r="M423" s="54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3">
      <c r="A424" s="10"/>
      <c r="B424" s="9"/>
      <c r="C424" s="11"/>
      <c r="D424" s="11"/>
      <c r="E424" s="9"/>
      <c r="F424" s="9"/>
      <c r="G424" s="12"/>
      <c r="H424" s="12"/>
      <c r="I424" s="12"/>
      <c r="J424" s="12"/>
      <c r="K424" s="12"/>
      <c r="L424" s="54"/>
      <c r="M424" s="54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3">
      <c r="A425" s="10"/>
      <c r="B425" s="9"/>
      <c r="C425" s="11"/>
      <c r="D425" s="11"/>
      <c r="E425" s="9"/>
      <c r="F425" s="9"/>
      <c r="G425" s="12"/>
      <c r="H425" s="12"/>
      <c r="I425" s="12"/>
      <c r="J425" s="12"/>
      <c r="K425" s="12"/>
      <c r="L425" s="54"/>
      <c r="M425" s="54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3">
      <c r="A426" s="10"/>
      <c r="B426" s="9"/>
      <c r="C426" s="11"/>
      <c r="D426" s="11"/>
      <c r="E426" s="9"/>
      <c r="F426" s="9"/>
      <c r="G426" s="12"/>
      <c r="H426" s="12"/>
      <c r="I426" s="12"/>
      <c r="J426" s="12"/>
      <c r="K426" s="12"/>
      <c r="L426" s="54"/>
      <c r="M426" s="54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3">
      <c r="A427" s="10"/>
      <c r="B427" s="9"/>
      <c r="C427" s="11"/>
      <c r="D427" s="11"/>
      <c r="E427" s="9"/>
      <c r="F427" s="9"/>
      <c r="G427" s="12"/>
      <c r="H427" s="12"/>
      <c r="I427" s="12"/>
      <c r="J427" s="12"/>
      <c r="K427" s="12"/>
      <c r="L427" s="54"/>
      <c r="M427" s="54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3">
      <c r="A428" s="10"/>
      <c r="B428" s="9"/>
      <c r="C428" s="11"/>
      <c r="D428" s="11"/>
      <c r="E428" s="9"/>
      <c r="F428" s="9"/>
      <c r="G428" s="12"/>
      <c r="H428" s="12"/>
      <c r="I428" s="12"/>
      <c r="J428" s="12"/>
      <c r="K428" s="12"/>
      <c r="L428" s="54"/>
      <c r="M428" s="54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3">
      <c r="A429" s="10"/>
      <c r="B429" s="9"/>
      <c r="C429" s="11"/>
      <c r="D429" s="11"/>
      <c r="E429" s="9"/>
      <c r="F429" s="9"/>
      <c r="G429" s="12"/>
      <c r="H429" s="12"/>
      <c r="I429" s="12"/>
      <c r="J429" s="12"/>
      <c r="K429" s="12"/>
      <c r="L429" s="54"/>
      <c r="M429" s="54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3">
      <c r="A430" s="10"/>
      <c r="B430" s="9"/>
      <c r="C430" s="11"/>
      <c r="D430" s="11"/>
      <c r="E430" s="9"/>
      <c r="F430" s="9"/>
      <c r="G430" s="12"/>
      <c r="H430" s="12"/>
      <c r="I430" s="12"/>
      <c r="J430" s="12"/>
      <c r="K430" s="12"/>
      <c r="L430" s="54"/>
      <c r="M430" s="54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3">
      <c r="A431" s="10"/>
      <c r="B431" s="9"/>
      <c r="C431" s="11"/>
      <c r="D431" s="11"/>
      <c r="E431" s="9"/>
      <c r="F431" s="9"/>
      <c r="G431" s="12"/>
      <c r="H431" s="12"/>
      <c r="I431" s="12"/>
      <c r="J431" s="12"/>
      <c r="K431" s="12"/>
      <c r="L431" s="54"/>
      <c r="M431" s="54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3">
      <c r="A432" s="10"/>
      <c r="B432" s="9"/>
      <c r="C432" s="11"/>
      <c r="D432" s="11"/>
      <c r="E432" s="9"/>
      <c r="F432" s="9"/>
      <c r="G432" s="12"/>
      <c r="H432" s="12"/>
      <c r="I432" s="12"/>
      <c r="J432" s="12"/>
      <c r="K432" s="12"/>
      <c r="L432" s="54"/>
      <c r="M432" s="54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3">
      <c r="A433" s="10"/>
      <c r="B433" s="9"/>
      <c r="C433" s="11"/>
      <c r="D433" s="11"/>
      <c r="E433" s="9"/>
      <c r="F433" s="9"/>
      <c r="G433" s="12"/>
      <c r="H433" s="12"/>
      <c r="I433" s="12"/>
      <c r="J433" s="12"/>
      <c r="K433" s="12"/>
      <c r="L433" s="54"/>
      <c r="M433" s="54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3">
      <c r="A434" s="10"/>
      <c r="B434" s="9"/>
      <c r="C434" s="11"/>
      <c r="D434" s="11"/>
      <c r="E434" s="9"/>
      <c r="F434" s="9"/>
      <c r="G434" s="12"/>
      <c r="H434" s="12"/>
      <c r="I434" s="12"/>
      <c r="J434" s="12"/>
      <c r="K434" s="12"/>
      <c r="L434" s="54"/>
      <c r="M434" s="54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3">
      <c r="A435" s="10"/>
      <c r="B435" s="9"/>
      <c r="C435" s="11"/>
      <c r="D435" s="11"/>
      <c r="E435" s="9"/>
      <c r="F435" s="9"/>
      <c r="G435" s="12"/>
      <c r="H435" s="12"/>
      <c r="I435" s="12"/>
      <c r="J435" s="12"/>
      <c r="K435" s="12"/>
      <c r="L435" s="54"/>
      <c r="M435" s="54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3">
      <c r="A436" s="10"/>
      <c r="B436" s="9"/>
      <c r="C436" s="11"/>
      <c r="D436" s="11"/>
      <c r="E436" s="9"/>
      <c r="F436" s="9"/>
      <c r="G436" s="12"/>
      <c r="H436" s="12"/>
      <c r="I436" s="12"/>
      <c r="J436" s="12"/>
      <c r="K436" s="12"/>
      <c r="L436" s="54"/>
      <c r="M436" s="54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3">
      <c r="A437" s="10"/>
      <c r="B437" s="9"/>
      <c r="C437" s="11"/>
      <c r="D437" s="11"/>
      <c r="E437" s="9"/>
      <c r="F437" s="9"/>
      <c r="G437" s="12"/>
      <c r="H437" s="12"/>
      <c r="I437" s="12"/>
      <c r="J437" s="12"/>
      <c r="K437" s="12"/>
      <c r="L437" s="54"/>
      <c r="M437" s="54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3">
      <c r="A438" s="10"/>
      <c r="B438" s="9"/>
      <c r="C438" s="11"/>
      <c r="D438" s="11"/>
      <c r="E438" s="9"/>
      <c r="F438" s="9"/>
      <c r="G438" s="12"/>
      <c r="H438" s="12"/>
      <c r="I438" s="12"/>
      <c r="J438" s="12"/>
      <c r="K438" s="12"/>
      <c r="L438" s="54"/>
      <c r="M438" s="54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3">
      <c r="A439" s="10"/>
      <c r="B439" s="9"/>
      <c r="C439" s="11"/>
      <c r="D439" s="11"/>
      <c r="E439" s="9"/>
      <c r="F439" s="9"/>
      <c r="G439" s="12"/>
      <c r="H439" s="12"/>
      <c r="I439" s="12"/>
      <c r="J439" s="12"/>
      <c r="K439" s="12"/>
      <c r="L439" s="54"/>
      <c r="M439" s="54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3">
      <c r="A440" s="10"/>
      <c r="B440" s="9"/>
      <c r="C440" s="11"/>
      <c r="D440" s="11"/>
      <c r="E440" s="9"/>
      <c r="F440" s="9"/>
      <c r="G440" s="12"/>
      <c r="H440" s="12"/>
      <c r="I440" s="12"/>
      <c r="J440" s="12"/>
      <c r="K440" s="12"/>
      <c r="L440" s="54"/>
      <c r="M440" s="54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3">
      <c r="A441" s="10"/>
      <c r="B441" s="9"/>
      <c r="C441" s="11"/>
      <c r="D441" s="11"/>
      <c r="E441" s="9"/>
      <c r="F441" s="9"/>
      <c r="G441" s="12"/>
      <c r="H441" s="12"/>
      <c r="I441" s="12"/>
      <c r="J441" s="12"/>
      <c r="K441" s="12"/>
      <c r="L441" s="54"/>
      <c r="M441" s="54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3">
      <c r="A442" s="10"/>
      <c r="B442" s="9"/>
      <c r="C442" s="11"/>
      <c r="D442" s="11"/>
      <c r="E442" s="9"/>
      <c r="F442" s="9"/>
      <c r="G442" s="12"/>
      <c r="H442" s="12"/>
      <c r="I442" s="12"/>
      <c r="J442" s="12"/>
      <c r="K442" s="12"/>
      <c r="L442" s="54"/>
      <c r="M442" s="54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3">
      <c r="A443" s="10"/>
      <c r="B443" s="9"/>
      <c r="C443" s="11"/>
      <c r="D443" s="11"/>
      <c r="E443" s="9"/>
      <c r="F443" s="9"/>
      <c r="G443" s="12"/>
      <c r="H443" s="12"/>
      <c r="I443" s="12"/>
      <c r="J443" s="12"/>
      <c r="K443" s="12"/>
      <c r="L443" s="54"/>
      <c r="M443" s="54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3">
      <c r="A444" s="10"/>
      <c r="B444" s="9"/>
      <c r="C444" s="11"/>
      <c r="D444" s="11"/>
      <c r="E444" s="9"/>
      <c r="F444" s="9"/>
      <c r="G444" s="12"/>
      <c r="H444" s="12"/>
      <c r="I444" s="12"/>
      <c r="J444" s="12"/>
      <c r="K444" s="12"/>
      <c r="L444" s="54"/>
      <c r="M444" s="54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3">
      <c r="A445" s="10"/>
      <c r="B445" s="9"/>
      <c r="C445" s="11"/>
      <c r="D445" s="11"/>
      <c r="E445" s="9"/>
      <c r="F445" s="9"/>
      <c r="G445" s="12"/>
      <c r="H445" s="12"/>
      <c r="I445" s="12"/>
      <c r="J445" s="12"/>
      <c r="K445" s="12"/>
      <c r="L445" s="54"/>
      <c r="M445" s="54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3">
      <c r="A446" s="10"/>
      <c r="B446" s="9"/>
      <c r="C446" s="11"/>
      <c r="D446" s="11"/>
      <c r="E446" s="9"/>
      <c r="F446" s="9"/>
      <c r="G446" s="12"/>
      <c r="H446" s="12"/>
      <c r="I446" s="12"/>
      <c r="J446" s="12"/>
      <c r="K446" s="12"/>
      <c r="L446" s="54"/>
      <c r="M446" s="54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3">
      <c r="A447" s="10"/>
      <c r="B447" s="9"/>
      <c r="C447" s="11"/>
      <c r="D447" s="11"/>
      <c r="E447" s="9"/>
      <c r="F447" s="9"/>
      <c r="G447" s="12"/>
      <c r="H447" s="12"/>
      <c r="I447" s="12"/>
      <c r="J447" s="12"/>
      <c r="K447" s="12"/>
      <c r="L447" s="54"/>
      <c r="M447" s="54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3">
      <c r="A448" s="10"/>
      <c r="B448" s="9"/>
      <c r="C448" s="11"/>
      <c r="D448" s="11"/>
      <c r="E448" s="9"/>
      <c r="F448" s="9"/>
      <c r="G448" s="12"/>
      <c r="H448" s="12"/>
      <c r="I448" s="12"/>
      <c r="J448" s="12"/>
      <c r="K448" s="12"/>
      <c r="L448" s="54"/>
      <c r="M448" s="54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3">
      <c r="A449" s="10"/>
      <c r="B449" s="9"/>
      <c r="C449" s="11"/>
      <c r="D449" s="11"/>
      <c r="E449" s="9"/>
      <c r="F449" s="9"/>
      <c r="G449" s="12"/>
      <c r="H449" s="12"/>
      <c r="I449" s="12"/>
      <c r="J449" s="12"/>
      <c r="K449" s="12"/>
      <c r="L449" s="54"/>
      <c r="M449" s="54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3">
      <c r="A450" s="10"/>
      <c r="B450" s="9"/>
      <c r="C450" s="11"/>
      <c r="D450" s="11"/>
      <c r="E450" s="9"/>
      <c r="F450" s="9"/>
      <c r="G450" s="12"/>
      <c r="H450" s="12"/>
      <c r="I450" s="12"/>
      <c r="J450" s="12"/>
      <c r="K450" s="12"/>
      <c r="L450" s="54"/>
      <c r="M450" s="54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3">
      <c r="A451" s="10"/>
      <c r="B451" s="9"/>
      <c r="C451" s="11"/>
      <c r="D451" s="11"/>
      <c r="E451" s="9"/>
      <c r="F451" s="9"/>
      <c r="G451" s="12"/>
      <c r="H451" s="12"/>
      <c r="I451" s="12"/>
      <c r="J451" s="12"/>
      <c r="K451" s="12"/>
      <c r="L451" s="54"/>
      <c r="M451" s="54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3">
      <c r="A452" s="10"/>
      <c r="B452" s="9"/>
      <c r="C452" s="11"/>
      <c r="D452" s="11"/>
      <c r="E452" s="9"/>
      <c r="F452" s="9"/>
      <c r="G452" s="12"/>
      <c r="H452" s="12"/>
      <c r="I452" s="12"/>
      <c r="J452" s="12"/>
      <c r="K452" s="12"/>
      <c r="L452" s="54"/>
      <c r="M452" s="54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3">
      <c r="A453" s="10"/>
      <c r="B453" s="9"/>
      <c r="C453" s="11"/>
      <c r="D453" s="11"/>
      <c r="E453" s="9"/>
      <c r="F453" s="9"/>
      <c r="G453" s="12"/>
      <c r="H453" s="12"/>
      <c r="I453" s="12"/>
      <c r="J453" s="12"/>
      <c r="K453" s="12"/>
      <c r="L453" s="54"/>
      <c r="M453" s="54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3">
      <c r="A454" s="10"/>
      <c r="B454" s="9"/>
      <c r="C454" s="11"/>
      <c r="D454" s="11"/>
      <c r="E454" s="9"/>
      <c r="F454" s="9"/>
      <c r="G454" s="12"/>
      <c r="H454" s="12"/>
      <c r="I454" s="12"/>
      <c r="J454" s="12"/>
      <c r="K454" s="12"/>
      <c r="L454" s="54"/>
      <c r="M454" s="54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3">
      <c r="A455" s="10"/>
      <c r="B455" s="9"/>
      <c r="C455" s="11"/>
      <c r="D455" s="11"/>
      <c r="E455" s="9"/>
      <c r="F455" s="9"/>
      <c r="G455" s="12"/>
      <c r="H455" s="12"/>
      <c r="I455" s="12"/>
      <c r="J455" s="12"/>
      <c r="K455" s="12"/>
      <c r="L455" s="54"/>
      <c r="M455" s="54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3">
      <c r="A456" s="10"/>
      <c r="B456" s="9"/>
      <c r="C456" s="11"/>
      <c r="D456" s="11"/>
      <c r="E456" s="9"/>
      <c r="F456" s="9"/>
      <c r="G456" s="12"/>
      <c r="H456" s="12"/>
      <c r="I456" s="12"/>
      <c r="J456" s="12"/>
      <c r="K456" s="12"/>
      <c r="L456" s="54"/>
      <c r="M456" s="54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3">
      <c r="A457" s="10"/>
      <c r="B457" s="9"/>
      <c r="C457" s="11"/>
      <c r="D457" s="11"/>
      <c r="E457" s="9"/>
      <c r="F457" s="9"/>
      <c r="G457" s="12"/>
      <c r="H457" s="12"/>
      <c r="I457" s="12"/>
      <c r="J457" s="12"/>
      <c r="K457" s="12"/>
      <c r="L457" s="54"/>
      <c r="M457" s="54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3">
      <c r="A458" s="10"/>
      <c r="B458" s="9"/>
      <c r="C458" s="11"/>
      <c r="D458" s="11"/>
      <c r="E458" s="9"/>
      <c r="F458" s="9"/>
      <c r="G458" s="12"/>
      <c r="H458" s="12"/>
      <c r="I458" s="12"/>
      <c r="J458" s="12"/>
      <c r="K458" s="12"/>
      <c r="L458" s="54"/>
      <c r="M458" s="54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3">
      <c r="A459" s="10"/>
      <c r="B459" s="9"/>
      <c r="C459" s="11"/>
      <c r="D459" s="11"/>
      <c r="E459" s="9"/>
      <c r="F459" s="9"/>
      <c r="G459" s="12"/>
      <c r="H459" s="12"/>
      <c r="I459" s="12"/>
      <c r="J459" s="12"/>
      <c r="K459" s="12"/>
      <c r="L459" s="54"/>
      <c r="M459" s="54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3">
      <c r="A460" s="10"/>
      <c r="B460" s="9"/>
      <c r="C460" s="11"/>
      <c r="D460" s="11"/>
      <c r="E460" s="9"/>
      <c r="F460" s="9"/>
      <c r="G460" s="12"/>
      <c r="H460" s="12"/>
      <c r="I460" s="12"/>
      <c r="J460" s="12"/>
      <c r="K460" s="12"/>
      <c r="L460" s="54"/>
      <c r="M460" s="54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3">
      <c r="A461" s="10"/>
      <c r="B461" s="9"/>
      <c r="C461" s="11"/>
      <c r="D461" s="11"/>
      <c r="E461" s="9"/>
      <c r="F461" s="9"/>
      <c r="G461" s="12"/>
      <c r="H461" s="12"/>
      <c r="I461" s="12"/>
      <c r="J461" s="12"/>
      <c r="K461" s="12"/>
      <c r="L461" s="54"/>
      <c r="M461" s="54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3">
      <c r="A462" s="10"/>
      <c r="B462" s="9"/>
      <c r="C462" s="11"/>
      <c r="D462" s="11"/>
      <c r="E462" s="9"/>
      <c r="F462" s="9"/>
      <c r="G462" s="12"/>
      <c r="H462" s="12"/>
      <c r="I462" s="12"/>
      <c r="J462" s="12"/>
      <c r="K462" s="12"/>
      <c r="L462" s="54"/>
      <c r="M462" s="54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3">
      <c r="A463" s="10"/>
      <c r="B463" s="9"/>
      <c r="C463" s="11"/>
      <c r="D463" s="11"/>
      <c r="E463" s="9"/>
      <c r="F463" s="9"/>
      <c r="G463" s="12"/>
      <c r="H463" s="12"/>
      <c r="I463" s="12"/>
      <c r="J463" s="12"/>
      <c r="K463" s="12"/>
      <c r="L463" s="54"/>
      <c r="M463" s="54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3">
      <c r="A464" s="10"/>
      <c r="B464" s="9"/>
      <c r="C464" s="11"/>
      <c r="D464" s="11"/>
      <c r="E464" s="9"/>
      <c r="F464" s="9"/>
      <c r="G464" s="12"/>
      <c r="H464" s="12"/>
      <c r="I464" s="12"/>
      <c r="J464" s="12"/>
      <c r="K464" s="12"/>
      <c r="L464" s="54"/>
      <c r="M464" s="54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3">
      <c r="A465" s="10"/>
      <c r="B465" s="9"/>
      <c r="C465" s="11"/>
      <c r="D465" s="11"/>
      <c r="E465" s="9"/>
      <c r="F465" s="9"/>
      <c r="G465" s="12"/>
      <c r="H465" s="12"/>
      <c r="I465" s="12"/>
      <c r="J465" s="12"/>
      <c r="K465" s="12"/>
      <c r="L465" s="54"/>
      <c r="M465" s="54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3">
      <c r="A466" s="10"/>
      <c r="B466" s="9"/>
      <c r="C466" s="11"/>
      <c r="D466" s="11"/>
      <c r="E466" s="9"/>
      <c r="F466" s="9"/>
      <c r="G466" s="12"/>
      <c r="H466" s="12"/>
      <c r="I466" s="12"/>
      <c r="J466" s="12"/>
      <c r="K466" s="12"/>
      <c r="L466" s="54"/>
      <c r="M466" s="54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3">
      <c r="A467" s="10"/>
      <c r="B467" s="9"/>
      <c r="C467" s="11"/>
      <c r="D467" s="11"/>
      <c r="E467" s="9"/>
      <c r="F467" s="9"/>
      <c r="G467" s="12"/>
      <c r="H467" s="12"/>
      <c r="I467" s="12"/>
      <c r="J467" s="12"/>
      <c r="K467" s="12"/>
      <c r="L467" s="54"/>
      <c r="M467" s="54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3">
      <c r="A468" s="10"/>
      <c r="B468" s="9"/>
      <c r="C468" s="11"/>
      <c r="D468" s="11"/>
      <c r="E468" s="9"/>
      <c r="F468" s="9"/>
      <c r="G468" s="12"/>
      <c r="H468" s="12"/>
      <c r="I468" s="12"/>
      <c r="J468" s="12"/>
      <c r="K468" s="12"/>
      <c r="L468" s="54"/>
      <c r="M468" s="54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3">
      <c r="A469" s="10"/>
      <c r="B469" s="9"/>
      <c r="C469" s="11"/>
      <c r="D469" s="11"/>
      <c r="E469" s="9"/>
      <c r="F469" s="9"/>
      <c r="G469" s="12"/>
      <c r="H469" s="12"/>
      <c r="I469" s="12"/>
      <c r="J469" s="12"/>
      <c r="K469" s="12"/>
      <c r="L469" s="54"/>
      <c r="M469" s="54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3">
      <c r="A470" s="10"/>
      <c r="B470" s="9"/>
      <c r="C470" s="11"/>
      <c r="D470" s="11"/>
      <c r="E470" s="9"/>
      <c r="F470" s="9"/>
      <c r="G470" s="12"/>
      <c r="H470" s="12"/>
      <c r="I470" s="12"/>
      <c r="J470" s="12"/>
      <c r="K470" s="12"/>
      <c r="L470" s="12"/>
      <c r="M470" s="12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3">
      <c r="A471" s="10"/>
      <c r="B471" s="9"/>
      <c r="C471" s="11"/>
      <c r="D471" s="11"/>
      <c r="E471" s="9"/>
      <c r="F471" s="9"/>
      <c r="G471" s="12"/>
      <c r="H471" s="12"/>
      <c r="I471" s="12"/>
      <c r="J471" s="12"/>
      <c r="K471" s="12"/>
      <c r="L471" s="12"/>
      <c r="M471" s="12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3">
      <c r="A472" s="10"/>
      <c r="B472" s="9"/>
      <c r="C472" s="11"/>
      <c r="D472" s="11"/>
      <c r="E472" s="9"/>
      <c r="F472" s="9"/>
      <c r="G472" s="12"/>
      <c r="H472" s="12"/>
      <c r="I472" s="12"/>
      <c r="J472" s="12"/>
      <c r="K472" s="12"/>
      <c r="L472" s="12"/>
      <c r="M472" s="12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3">
      <c r="A473" s="10"/>
      <c r="B473" s="9"/>
      <c r="C473" s="11"/>
      <c r="D473" s="11"/>
      <c r="E473" s="9"/>
      <c r="F473" s="9"/>
      <c r="G473" s="12"/>
      <c r="H473" s="12"/>
      <c r="I473" s="12"/>
      <c r="J473" s="12"/>
      <c r="K473" s="12"/>
      <c r="L473" s="12"/>
      <c r="M473" s="12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3">
      <c r="A474" s="10"/>
      <c r="B474" s="9"/>
      <c r="C474" s="11"/>
      <c r="D474" s="11"/>
      <c r="E474" s="9"/>
      <c r="F474" s="9"/>
      <c r="G474" s="12"/>
      <c r="H474" s="12"/>
      <c r="I474" s="12"/>
      <c r="J474" s="12"/>
      <c r="K474" s="12"/>
      <c r="L474" s="12"/>
      <c r="M474" s="12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3">
      <c r="A475" s="10"/>
      <c r="B475" s="9"/>
      <c r="C475" s="11"/>
      <c r="D475" s="11"/>
      <c r="E475" s="9"/>
      <c r="F475" s="9"/>
      <c r="G475" s="12"/>
      <c r="H475" s="12"/>
      <c r="I475" s="12"/>
      <c r="J475" s="12"/>
      <c r="K475" s="12"/>
      <c r="L475" s="12"/>
      <c r="M475" s="12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3">
      <c r="A476" s="10"/>
      <c r="B476" s="9"/>
      <c r="C476" s="11"/>
      <c r="D476" s="11"/>
      <c r="E476" s="9"/>
      <c r="F476" s="9"/>
      <c r="G476" s="12"/>
      <c r="H476" s="12"/>
      <c r="I476" s="12"/>
      <c r="J476" s="12"/>
      <c r="K476" s="12"/>
      <c r="L476" s="12"/>
      <c r="M476" s="12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3">
      <c r="A477" s="10"/>
      <c r="B477" s="9"/>
      <c r="C477" s="11"/>
      <c r="D477" s="11"/>
      <c r="E477" s="9"/>
      <c r="F477" s="9"/>
      <c r="G477" s="12"/>
      <c r="H477" s="12"/>
      <c r="I477" s="12"/>
      <c r="J477" s="12"/>
      <c r="K477" s="12"/>
      <c r="L477" s="12"/>
      <c r="M477" s="12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3">
      <c r="A478" s="10"/>
      <c r="B478" s="9"/>
      <c r="C478" s="11"/>
      <c r="D478" s="11"/>
      <c r="E478" s="9"/>
      <c r="F478" s="9"/>
      <c r="G478" s="12"/>
      <c r="H478" s="12"/>
      <c r="I478" s="12"/>
      <c r="J478" s="12"/>
      <c r="K478" s="12"/>
      <c r="L478" s="12"/>
      <c r="M478" s="12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3">
      <c r="A479" s="10"/>
      <c r="B479" s="9"/>
      <c r="C479" s="11"/>
      <c r="D479" s="11"/>
      <c r="E479" s="9"/>
      <c r="F479" s="9"/>
      <c r="G479" s="12"/>
      <c r="H479" s="12"/>
      <c r="I479" s="12"/>
      <c r="J479" s="12"/>
      <c r="K479" s="12"/>
      <c r="L479" s="12"/>
      <c r="M479" s="12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3">
      <c r="A480" s="10"/>
      <c r="B480" s="9"/>
      <c r="C480" s="11"/>
      <c r="D480" s="11"/>
      <c r="E480" s="9"/>
      <c r="F480" s="9"/>
      <c r="G480" s="12"/>
      <c r="H480" s="12"/>
      <c r="I480" s="12"/>
      <c r="J480" s="12"/>
      <c r="K480" s="12"/>
      <c r="L480" s="12"/>
      <c r="M480" s="12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3">
      <c r="A481" s="10"/>
      <c r="B481" s="9"/>
      <c r="C481" s="11"/>
      <c r="D481" s="11"/>
      <c r="E481" s="9"/>
      <c r="F481" s="9"/>
      <c r="G481" s="12"/>
      <c r="H481" s="12"/>
      <c r="I481" s="12"/>
      <c r="J481" s="12"/>
      <c r="K481" s="12"/>
      <c r="L481" s="12"/>
      <c r="M481" s="12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3">
      <c r="A482" s="10"/>
      <c r="B482" s="9"/>
      <c r="C482" s="11"/>
      <c r="D482" s="11"/>
      <c r="E482" s="9"/>
      <c r="F482" s="9"/>
      <c r="G482" s="12"/>
      <c r="H482" s="12"/>
      <c r="I482" s="12"/>
      <c r="J482" s="12"/>
      <c r="K482" s="12"/>
      <c r="L482" s="12"/>
      <c r="M482" s="12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3">
      <c r="A483" s="10"/>
      <c r="B483" s="9"/>
      <c r="C483" s="11"/>
      <c r="D483" s="11"/>
      <c r="E483" s="9"/>
      <c r="F483" s="9"/>
      <c r="G483" s="12"/>
      <c r="H483" s="12"/>
      <c r="I483" s="12"/>
      <c r="J483" s="12"/>
      <c r="K483" s="12"/>
      <c r="L483" s="12"/>
      <c r="M483" s="12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3">
      <c r="A484" s="10"/>
      <c r="B484" s="9"/>
      <c r="C484" s="11"/>
      <c r="D484" s="11"/>
      <c r="E484" s="9"/>
      <c r="F484" s="9"/>
      <c r="G484" s="12"/>
      <c r="H484" s="12"/>
      <c r="I484" s="12"/>
      <c r="J484" s="12"/>
      <c r="K484" s="12"/>
      <c r="L484" s="12"/>
      <c r="M484" s="12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3">
      <c r="A485" s="10"/>
      <c r="B485" s="9"/>
      <c r="C485" s="11"/>
      <c r="D485" s="11"/>
      <c r="E485" s="9"/>
      <c r="F485" s="9"/>
      <c r="G485" s="12"/>
      <c r="H485" s="12"/>
      <c r="I485" s="12"/>
      <c r="J485" s="12"/>
      <c r="K485" s="12"/>
      <c r="L485" s="12"/>
      <c r="M485" s="12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3">
      <c r="A486" s="10"/>
      <c r="B486" s="9"/>
      <c r="C486" s="11"/>
      <c r="D486" s="11"/>
      <c r="E486" s="9"/>
      <c r="F486" s="9"/>
      <c r="G486" s="12"/>
      <c r="H486" s="12"/>
      <c r="I486" s="12"/>
      <c r="J486" s="12"/>
      <c r="K486" s="12"/>
      <c r="L486" s="12"/>
      <c r="M486" s="12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3">
      <c r="A487" s="10"/>
      <c r="B487" s="9"/>
      <c r="C487" s="11"/>
      <c r="D487" s="11"/>
      <c r="E487" s="9"/>
      <c r="F487" s="9"/>
      <c r="G487" s="12"/>
      <c r="H487" s="12"/>
      <c r="I487" s="12"/>
      <c r="J487" s="12"/>
      <c r="K487" s="12"/>
      <c r="L487" s="12"/>
      <c r="M487" s="12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3">
      <c r="A488" s="10"/>
      <c r="B488" s="9"/>
      <c r="C488" s="11"/>
      <c r="D488" s="11"/>
      <c r="E488" s="9"/>
      <c r="F488" s="9"/>
      <c r="G488" s="12"/>
      <c r="H488" s="12"/>
      <c r="I488" s="12"/>
      <c r="J488" s="12"/>
      <c r="K488" s="12"/>
      <c r="L488" s="12"/>
      <c r="M488" s="12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3">
      <c r="A489" s="10"/>
      <c r="B489" s="9"/>
      <c r="C489" s="11"/>
      <c r="D489" s="11"/>
      <c r="E489" s="9"/>
      <c r="F489" s="9"/>
      <c r="G489" s="12"/>
      <c r="H489" s="12"/>
      <c r="I489" s="12"/>
      <c r="J489" s="12"/>
      <c r="K489" s="12"/>
      <c r="L489" s="12"/>
      <c r="M489" s="12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3">
      <c r="A490" s="10"/>
      <c r="B490" s="9"/>
      <c r="C490" s="11"/>
      <c r="D490" s="11"/>
      <c r="E490" s="9"/>
      <c r="F490" s="9"/>
      <c r="G490" s="12"/>
      <c r="H490" s="12"/>
      <c r="I490" s="12"/>
      <c r="J490" s="12"/>
      <c r="K490" s="12"/>
      <c r="L490" s="12"/>
      <c r="M490" s="12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3">
      <c r="A491" s="10"/>
      <c r="B491" s="9"/>
      <c r="C491" s="11"/>
      <c r="D491" s="11"/>
      <c r="E491" s="9"/>
      <c r="F491" s="9"/>
      <c r="G491" s="12"/>
      <c r="H491" s="12"/>
      <c r="I491" s="12"/>
      <c r="J491" s="12"/>
      <c r="K491" s="12"/>
      <c r="L491" s="12"/>
      <c r="M491" s="12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3">
      <c r="A492" s="10"/>
      <c r="B492" s="9"/>
      <c r="C492" s="11"/>
      <c r="D492" s="11"/>
      <c r="E492" s="9"/>
      <c r="F492" s="9"/>
      <c r="G492" s="12"/>
      <c r="H492" s="12"/>
      <c r="I492" s="12"/>
      <c r="J492" s="12"/>
      <c r="K492" s="12"/>
      <c r="L492" s="12"/>
      <c r="M492" s="12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3">
      <c r="A493" s="10"/>
      <c r="B493" s="9"/>
      <c r="C493" s="11"/>
      <c r="D493" s="11"/>
      <c r="E493" s="9"/>
      <c r="F493" s="9"/>
      <c r="G493" s="12"/>
      <c r="H493" s="12"/>
      <c r="I493" s="12"/>
      <c r="J493" s="12"/>
      <c r="K493" s="12"/>
      <c r="L493" s="12"/>
      <c r="M493" s="12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3">
      <c r="A494" s="10"/>
      <c r="B494" s="9"/>
      <c r="C494" s="11"/>
      <c r="D494" s="11"/>
      <c r="E494" s="9"/>
      <c r="F494" s="9"/>
      <c r="G494" s="12"/>
      <c r="H494" s="12"/>
      <c r="I494" s="12"/>
      <c r="J494" s="12"/>
      <c r="K494" s="12"/>
      <c r="L494" s="12"/>
      <c r="M494" s="12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3">
      <c r="A495" s="10"/>
      <c r="B495" s="9"/>
      <c r="C495" s="11"/>
      <c r="D495" s="11"/>
      <c r="E495" s="9"/>
      <c r="F495" s="9"/>
      <c r="G495" s="12"/>
      <c r="H495" s="12"/>
      <c r="I495" s="12"/>
      <c r="J495" s="12"/>
      <c r="K495" s="12"/>
      <c r="L495" s="12"/>
      <c r="M495" s="12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3">
      <c r="A496" s="10"/>
      <c r="B496" s="9"/>
      <c r="C496" s="11"/>
      <c r="D496" s="11"/>
      <c r="E496" s="9"/>
      <c r="F496" s="9"/>
      <c r="G496" s="12"/>
      <c r="H496" s="12"/>
      <c r="I496" s="12"/>
      <c r="J496" s="12"/>
      <c r="K496" s="12"/>
      <c r="L496" s="12"/>
      <c r="M496" s="12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3">
      <c r="A497" s="10"/>
      <c r="B497" s="9"/>
      <c r="C497" s="11"/>
      <c r="D497" s="11"/>
      <c r="E497" s="9"/>
      <c r="F497" s="9"/>
      <c r="G497" s="12"/>
      <c r="H497" s="12"/>
      <c r="I497" s="12"/>
      <c r="J497" s="12"/>
      <c r="K497" s="12"/>
      <c r="L497" s="12"/>
      <c r="M497" s="12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3">
      <c r="A498" s="10"/>
      <c r="B498" s="9"/>
      <c r="C498" s="11"/>
      <c r="D498" s="11"/>
      <c r="E498" s="9"/>
      <c r="F498" s="9"/>
      <c r="G498" s="12"/>
      <c r="H498" s="12"/>
      <c r="I498" s="12"/>
      <c r="J498" s="12"/>
      <c r="K498" s="12"/>
      <c r="L498" s="12"/>
      <c r="M498" s="12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ht="31.2" customHeight="1" x14ac:dyDescent="0.3">
      <c r="A499" s="10"/>
      <c r="B499" s="9"/>
      <c r="C499" s="11"/>
      <c r="D499" s="11"/>
      <c r="E499" s="9"/>
      <c r="F499" s="9"/>
      <c r="G499" s="12"/>
      <c r="H499" s="12"/>
      <c r="I499" s="12"/>
      <c r="J499" s="12"/>
      <c r="K499" s="12"/>
      <c r="L499" s="12"/>
      <c r="M499" s="12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3">
      <c r="A500" s="10"/>
      <c r="B500" s="9"/>
      <c r="C500" s="11"/>
      <c r="D500" s="11"/>
      <c r="E500" s="9"/>
      <c r="F500" s="9"/>
      <c r="G500" s="12"/>
      <c r="H500" s="12"/>
      <c r="I500" s="12"/>
      <c r="J500" s="12"/>
      <c r="K500" s="12"/>
      <c r="L500" s="12"/>
      <c r="M500" s="12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3">
      <c r="A501" s="10"/>
      <c r="B501" s="9"/>
      <c r="C501" s="11"/>
      <c r="D501" s="11"/>
      <c r="E501" s="9"/>
      <c r="F501" s="9"/>
      <c r="G501" s="12"/>
      <c r="H501" s="12"/>
      <c r="I501" s="12"/>
      <c r="J501" s="12"/>
      <c r="K501" s="12"/>
      <c r="L501" s="12"/>
      <c r="M501" s="12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3">
      <c r="A502" s="10"/>
      <c r="B502" s="9"/>
      <c r="C502" s="11"/>
      <c r="D502" s="11"/>
      <c r="E502" s="9"/>
      <c r="F502" s="9"/>
      <c r="G502" s="12"/>
      <c r="H502" s="12"/>
      <c r="I502" s="12"/>
      <c r="J502" s="12"/>
      <c r="K502" s="12"/>
      <c r="L502" s="12"/>
      <c r="M502" s="12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3">
      <c r="A503" s="10"/>
      <c r="B503" s="9"/>
      <c r="C503" s="11"/>
      <c r="D503" s="11"/>
      <c r="E503" s="9"/>
      <c r="F503" s="9"/>
      <c r="G503" s="12"/>
      <c r="H503" s="12"/>
      <c r="I503" s="12"/>
      <c r="J503" s="12"/>
      <c r="K503" s="12"/>
      <c r="L503" s="12"/>
      <c r="M503" s="12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3">
      <c r="A504" s="10"/>
      <c r="B504" s="9"/>
      <c r="C504" s="11"/>
      <c r="D504" s="11"/>
      <c r="E504" s="9"/>
      <c r="F504" s="9"/>
      <c r="G504" s="12"/>
      <c r="H504" s="12"/>
      <c r="I504" s="12"/>
      <c r="J504" s="12"/>
      <c r="K504" s="12"/>
      <c r="L504" s="12"/>
      <c r="M504" s="12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3">
      <c r="A505" s="10"/>
      <c r="B505" s="9"/>
      <c r="C505" s="11"/>
      <c r="D505" s="11"/>
      <c r="E505" s="9"/>
      <c r="F505" s="9"/>
      <c r="G505" s="12"/>
      <c r="H505" s="12"/>
      <c r="I505" s="12"/>
      <c r="J505" s="12"/>
      <c r="K505" s="12"/>
      <c r="L505" s="12"/>
      <c r="M505" s="12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3">
      <c r="A506" s="10"/>
      <c r="B506" s="9"/>
      <c r="C506" s="11"/>
      <c r="D506" s="11"/>
      <c r="E506" s="9"/>
      <c r="F506" s="9"/>
      <c r="G506" s="12"/>
      <c r="H506" s="12"/>
      <c r="I506" s="12"/>
      <c r="J506" s="12"/>
      <c r="K506" s="12"/>
      <c r="L506" s="12"/>
      <c r="M506" s="12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3">
      <c r="A507" s="10"/>
      <c r="B507" s="9"/>
      <c r="C507" s="11"/>
      <c r="D507" s="11"/>
      <c r="E507" s="9"/>
      <c r="F507" s="9"/>
      <c r="G507" s="12"/>
      <c r="H507" s="12"/>
      <c r="I507" s="12"/>
      <c r="J507" s="12"/>
      <c r="K507" s="12"/>
      <c r="L507" s="12"/>
      <c r="M507" s="12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ht="31.2" customHeight="1" x14ac:dyDescent="0.3">
      <c r="A508" s="10"/>
      <c r="B508" s="9"/>
      <c r="C508" s="11"/>
      <c r="D508" s="11"/>
      <c r="E508" s="9"/>
      <c r="F508" s="9"/>
      <c r="G508" s="12"/>
      <c r="H508" s="12"/>
      <c r="I508" s="12"/>
      <c r="J508" s="12"/>
      <c r="K508" s="12"/>
      <c r="L508" s="12"/>
      <c r="M508" s="12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3">
      <c r="A509" s="10"/>
      <c r="B509" s="9"/>
      <c r="C509" s="11"/>
      <c r="D509" s="11"/>
      <c r="E509" s="9"/>
      <c r="F509" s="9"/>
      <c r="G509" s="12"/>
      <c r="H509" s="12"/>
      <c r="I509" s="12"/>
      <c r="J509" s="12"/>
      <c r="K509" s="12"/>
      <c r="L509" s="12"/>
      <c r="M509" s="12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3">
      <c r="A510" s="10"/>
      <c r="B510" s="9"/>
      <c r="C510" s="11"/>
      <c r="D510" s="11"/>
      <c r="E510" s="9"/>
      <c r="F510" s="9"/>
      <c r="G510" s="12"/>
      <c r="H510" s="12"/>
      <c r="I510" s="12"/>
      <c r="J510" s="12"/>
      <c r="K510" s="12"/>
      <c r="L510" s="12"/>
      <c r="M510" s="12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3">
      <c r="A511" s="10"/>
      <c r="B511" s="9"/>
      <c r="C511" s="11"/>
      <c r="D511" s="11"/>
      <c r="E511" s="9"/>
      <c r="F511" s="9"/>
      <c r="G511" s="12"/>
      <c r="H511" s="12"/>
      <c r="I511" s="12"/>
      <c r="J511" s="12"/>
      <c r="K511" s="12"/>
      <c r="L511" s="12"/>
      <c r="M511" s="12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3">
      <c r="A512" s="10"/>
      <c r="B512" s="9"/>
      <c r="C512" s="11"/>
      <c r="D512" s="11"/>
      <c r="E512" s="9"/>
      <c r="F512" s="9"/>
      <c r="G512" s="12"/>
      <c r="H512" s="12"/>
      <c r="I512" s="12"/>
      <c r="J512" s="12"/>
      <c r="K512" s="12"/>
      <c r="L512" s="12"/>
      <c r="M512" s="12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3">
      <c r="A513" s="10"/>
      <c r="B513" s="9"/>
      <c r="C513" s="11"/>
      <c r="D513" s="11"/>
      <c r="E513" s="9"/>
      <c r="F513" s="9"/>
      <c r="G513" s="12"/>
      <c r="H513" s="12"/>
      <c r="I513" s="12"/>
      <c r="J513" s="12"/>
      <c r="K513" s="12"/>
      <c r="L513" s="12"/>
      <c r="M513" s="12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3">
      <c r="A514" s="10"/>
      <c r="B514" s="9"/>
      <c r="C514" s="11"/>
      <c r="D514" s="11"/>
      <c r="E514" s="9"/>
      <c r="F514" s="9"/>
      <c r="G514" s="12"/>
      <c r="H514" s="12"/>
      <c r="I514" s="12"/>
      <c r="J514" s="12"/>
      <c r="K514" s="12"/>
      <c r="L514" s="12"/>
      <c r="M514" s="12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3">
      <c r="A515" s="10"/>
      <c r="B515" s="9"/>
      <c r="C515" s="11"/>
      <c r="D515" s="11"/>
      <c r="E515" s="9"/>
      <c r="F515" s="9"/>
      <c r="G515" s="12"/>
      <c r="H515" s="12"/>
      <c r="I515" s="12"/>
      <c r="J515" s="12"/>
      <c r="K515" s="12"/>
      <c r="L515" s="12"/>
      <c r="M515" s="12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3">
      <c r="A516" s="10"/>
      <c r="B516" s="9"/>
      <c r="C516" s="11"/>
      <c r="D516" s="11"/>
      <c r="E516" s="9"/>
      <c r="F516" s="9"/>
      <c r="G516" s="12"/>
      <c r="H516" s="12"/>
      <c r="I516" s="12"/>
      <c r="J516" s="12"/>
      <c r="K516" s="12"/>
      <c r="L516" s="12"/>
      <c r="M516" s="12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ht="31.2" customHeight="1" x14ac:dyDescent="0.3">
      <c r="A517" s="10"/>
      <c r="B517" s="9"/>
      <c r="C517" s="11"/>
      <c r="D517" s="11"/>
      <c r="E517" s="9"/>
      <c r="F517" s="9"/>
      <c r="G517" s="12"/>
      <c r="H517" s="12"/>
      <c r="I517" s="12"/>
      <c r="J517" s="12"/>
      <c r="K517" s="12"/>
      <c r="L517" s="12"/>
      <c r="M517" s="12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3">
      <c r="A518" s="10"/>
      <c r="B518" s="9"/>
      <c r="C518" s="11"/>
      <c r="D518" s="11"/>
      <c r="E518" s="9"/>
      <c r="F518" s="9"/>
      <c r="G518" s="12"/>
      <c r="H518" s="12"/>
      <c r="I518" s="12"/>
      <c r="J518" s="12"/>
      <c r="K518" s="12"/>
      <c r="L518" s="12"/>
      <c r="M518" s="12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3">
      <c r="A519" s="10"/>
      <c r="B519" s="9"/>
      <c r="C519" s="11"/>
      <c r="D519" s="11"/>
      <c r="E519" s="9"/>
      <c r="F519" s="9"/>
      <c r="G519" s="12"/>
      <c r="H519" s="12"/>
      <c r="I519" s="12"/>
      <c r="J519" s="12"/>
      <c r="K519" s="12"/>
      <c r="L519" s="12"/>
      <c r="M519" s="12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3">
      <c r="A520" s="10"/>
      <c r="B520" s="9"/>
      <c r="C520" s="11"/>
      <c r="D520" s="11"/>
      <c r="E520" s="9"/>
      <c r="F520" s="9"/>
      <c r="G520" s="12"/>
      <c r="H520" s="12"/>
      <c r="I520" s="12"/>
      <c r="J520" s="12"/>
      <c r="K520" s="12"/>
      <c r="L520" s="12"/>
      <c r="M520" s="12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3">
      <c r="A521" s="10"/>
      <c r="B521" s="9"/>
      <c r="C521" s="11"/>
      <c r="D521" s="11"/>
      <c r="E521" s="9"/>
      <c r="F521" s="9"/>
      <c r="G521" s="12"/>
      <c r="H521" s="12"/>
      <c r="I521" s="12"/>
      <c r="J521" s="12"/>
      <c r="K521" s="12"/>
      <c r="L521" s="12"/>
      <c r="M521" s="12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ht="31.2" customHeight="1" x14ac:dyDescent="0.3">
      <c r="A522" s="10"/>
      <c r="B522" s="9"/>
      <c r="C522" s="11"/>
      <c r="D522" s="11"/>
      <c r="E522" s="9"/>
      <c r="F522" s="9"/>
      <c r="G522" s="12"/>
      <c r="H522" s="12"/>
      <c r="I522" s="12"/>
      <c r="J522" s="12"/>
      <c r="K522" s="12"/>
      <c r="L522" s="12"/>
      <c r="M522" s="12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3">
      <c r="A523" s="10"/>
      <c r="B523" s="9"/>
      <c r="C523" s="11"/>
      <c r="D523" s="11"/>
      <c r="E523" s="9"/>
      <c r="F523" s="9"/>
      <c r="G523" s="12"/>
      <c r="H523" s="12"/>
      <c r="I523" s="12"/>
      <c r="J523" s="12"/>
      <c r="K523" s="12"/>
      <c r="L523" s="12"/>
      <c r="M523" s="12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3">
      <c r="A524" s="10"/>
      <c r="B524" s="9"/>
      <c r="C524" s="11"/>
      <c r="D524" s="11"/>
      <c r="E524" s="9"/>
      <c r="F524" s="9"/>
      <c r="G524" s="12"/>
      <c r="H524" s="12"/>
      <c r="I524" s="12"/>
      <c r="J524" s="12"/>
      <c r="K524" s="12"/>
      <c r="L524" s="12"/>
      <c r="M524" s="12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3">
      <c r="A525" s="10"/>
      <c r="B525" s="9"/>
      <c r="C525" s="11"/>
      <c r="D525" s="11"/>
      <c r="E525" s="9"/>
      <c r="F525" s="9"/>
      <c r="G525" s="12"/>
      <c r="H525" s="12"/>
      <c r="I525" s="12"/>
      <c r="J525" s="12"/>
      <c r="K525" s="12"/>
      <c r="L525" s="12"/>
      <c r="M525" s="12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3">
      <c r="A526" s="10"/>
      <c r="B526" s="9"/>
      <c r="C526" s="11"/>
      <c r="D526" s="11"/>
      <c r="E526" s="9"/>
      <c r="F526" s="9"/>
      <c r="G526" s="12"/>
      <c r="H526" s="12"/>
      <c r="I526" s="12"/>
      <c r="J526" s="12"/>
      <c r="K526" s="12"/>
      <c r="L526" s="12"/>
      <c r="M526" s="12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ht="31.2" customHeight="1" x14ac:dyDescent="0.3">
      <c r="A527" s="10"/>
      <c r="B527" s="9"/>
      <c r="C527" s="11"/>
      <c r="D527" s="11"/>
      <c r="E527" s="9"/>
      <c r="F527" s="9"/>
      <c r="G527" s="12"/>
      <c r="H527" s="12"/>
      <c r="I527" s="12"/>
      <c r="J527" s="12"/>
      <c r="K527" s="12"/>
      <c r="L527" s="12"/>
      <c r="M527" s="12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3">
      <c r="A528" s="10"/>
      <c r="B528" s="9"/>
      <c r="C528" s="11"/>
      <c r="D528" s="11"/>
      <c r="E528" s="9"/>
      <c r="F528" s="9"/>
      <c r="G528" s="12"/>
      <c r="H528" s="12"/>
      <c r="I528" s="12"/>
      <c r="J528" s="12"/>
      <c r="K528" s="12"/>
      <c r="L528" s="12"/>
      <c r="M528" s="12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3">
      <c r="A529" s="10"/>
      <c r="B529" s="9"/>
      <c r="C529" s="11"/>
      <c r="D529" s="11"/>
      <c r="E529" s="9"/>
      <c r="F529" s="9"/>
      <c r="G529" s="12"/>
      <c r="H529" s="12"/>
      <c r="I529" s="12"/>
      <c r="J529" s="12"/>
      <c r="K529" s="12"/>
      <c r="L529" s="12"/>
      <c r="M529" s="12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3">
      <c r="A530" s="10"/>
      <c r="B530" s="9"/>
      <c r="C530" s="11"/>
      <c r="D530" s="11"/>
      <c r="E530" s="9"/>
      <c r="F530" s="9"/>
      <c r="G530" s="12"/>
      <c r="H530" s="12"/>
      <c r="I530" s="12"/>
      <c r="J530" s="12"/>
      <c r="K530" s="12"/>
      <c r="L530" s="12"/>
      <c r="M530" s="12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3">
      <c r="A531" s="10"/>
      <c r="B531" s="9"/>
      <c r="C531" s="11"/>
      <c r="D531" s="11"/>
      <c r="E531" s="9"/>
      <c r="F531" s="9"/>
      <c r="G531" s="12"/>
      <c r="H531" s="12"/>
      <c r="I531" s="12"/>
      <c r="J531" s="12"/>
      <c r="K531" s="12"/>
      <c r="L531" s="12"/>
      <c r="M531" s="12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3">
      <c r="A532" s="10"/>
      <c r="B532" s="9"/>
      <c r="C532" s="11"/>
      <c r="D532" s="11"/>
      <c r="E532" s="9"/>
      <c r="F532" s="9"/>
      <c r="G532" s="12"/>
      <c r="H532" s="12"/>
      <c r="I532" s="12"/>
      <c r="J532" s="12"/>
      <c r="K532" s="12"/>
      <c r="L532" s="12"/>
      <c r="M532" s="12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3">
      <c r="A533" s="10"/>
      <c r="B533" s="9"/>
      <c r="C533" s="11"/>
      <c r="D533" s="11"/>
      <c r="E533" s="9"/>
      <c r="F533" s="9"/>
      <c r="G533" s="12"/>
      <c r="H533" s="12"/>
      <c r="I533" s="12"/>
      <c r="J533" s="12"/>
      <c r="K533" s="12"/>
      <c r="L533" s="12"/>
      <c r="M533" s="12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ht="31.2" customHeight="1" x14ac:dyDescent="0.3">
      <c r="A534" s="10"/>
      <c r="B534" s="9"/>
      <c r="C534" s="11"/>
      <c r="D534" s="11"/>
      <c r="E534" s="9"/>
      <c r="F534" s="9"/>
      <c r="G534" s="12"/>
      <c r="H534" s="12"/>
      <c r="I534" s="12"/>
      <c r="J534" s="12"/>
      <c r="K534" s="12"/>
      <c r="L534" s="12"/>
      <c r="M534" s="12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3">
      <c r="A535" s="10"/>
      <c r="B535" s="9"/>
      <c r="C535" s="11"/>
      <c r="D535" s="11"/>
      <c r="E535" s="9"/>
      <c r="F535" s="9"/>
      <c r="G535" s="12"/>
      <c r="H535" s="12"/>
      <c r="I535" s="12"/>
      <c r="J535" s="12"/>
      <c r="K535" s="12"/>
      <c r="L535" s="12"/>
      <c r="M535" s="12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3">
      <c r="A536" s="10"/>
      <c r="B536" s="9"/>
      <c r="C536" s="11"/>
      <c r="D536" s="11"/>
      <c r="E536" s="9"/>
      <c r="F536" s="9"/>
      <c r="G536" s="12"/>
      <c r="H536" s="12"/>
      <c r="I536" s="12"/>
      <c r="J536" s="12"/>
      <c r="K536" s="12"/>
      <c r="L536" s="12"/>
      <c r="M536" s="12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3">
      <c r="A537" s="10"/>
      <c r="B537" s="9"/>
      <c r="C537" s="11"/>
      <c r="D537" s="11"/>
      <c r="E537" s="9"/>
      <c r="F537" s="9"/>
      <c r="G537" s="12"/>
      <c r="H537" s="12"/>
      <c r="I537" s="12"/>
      <c r="J537" s="12"/>
      <c r="K537" s="12"/>
      <c r="L537" s="12"/>
      <c r="M537" s="12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3">
      <c r="A538" s="10"/>
      <c r="B538" s="9"/>
      <c r="C538" s="11"/>
      <c r="D538" s="11"/>
      <c r="E538" s="9"/>
      <c r="F538" s="9"/>
      <c r="G538" s="12"/>
      <c r="H538" s="12"/>
      <c r="I538" s="12"/>
      <c r="J538" s="12"/>
      <c r="K538" s="12"/>
      <c r="L538" s="12"/>
      <c r="M538" s="12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ht="31.2" customHeight="1" x14ac:dyDescent="0.3">
      <c r="A539" s="10"/>
      <c r="B539" s="9"/>
      <c r="C539" s="11"/>
      <c r="D539" s="11"/>
      <c r="E539" s="9"/>
      <c r="F539" s="9"/>
      <c r="G539" s="12"/>
      <c r="H539" s="12"/>
      <c r="I539" s="12"/>
      <c r="J539" s="12"/>
      <c r="K539" s="12"/>
      <c r="L539" s="12"/>
      <c r="M539" s="12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3">
      <c r="A540" s="10"/>
      <c r="B540" s="9"/>
      <c r="C540" s="11"/>
      <c r="D540" s="11"/>
      <c r="E540" s="9"/>
      <c r="F540" s="9"/>
      <c r="G540" s="12"/>
      <c r="H540" s="12"/>
      <c r="I540" s="12"/>
      <c r="J540" s="12"/>
      <c r="K540" s="12"/>
      <c r="L540" s="12"/>
      <c r="M540" s="12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3">
      <c r="A541" s="10"/>
      <c r="B541" s="9"/>
      <c r="C541" s="11"/>
      <c r="D541" s="11"/>
      <c r="E541" s="9"/>
      <c r="F541" s="9"/>
      <c r="G541" s="12"/>
      <c r="H541" s="12"/>
      <c r="I541" s="12"/>
      <c r="J541" s="12"/>
      <c r="K541" s="12"/>
      <c r="L541" s="12"/>
      <c r="M541" s="12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3">
      <c r="A542" s="10"/>
      <c r="B542" s="9"/>
      <c r="C542" s="11"/>
      <c r="D542" s="11"/>
      <c r="E542" s="9"/>
      <c r="F542" s="9"/>
      <c r="G542" s="12"/>
      <c r="H542" s="12"/>
      <c r="I542" s="12"/>
      <c r="J542" s="12"/>
      <c r="K542" s="12"/>
      <c r="L542" s="12"/>
      <c r="M542" s="12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3">
      <c r="A543" s="10"/>
      <c r="B543" s="9"/>
      <c r="C543" s="11"/>
      <c r="D543" s="11"/>
      <c r="E543" s="9"/>
      <c r="F543" s="9"/>
      <c r="G543" s="12"/>
      <c r="H543" s="12"/>
      <c r="I543" s="12"/>
      <c r="J543" s="12"/>
      <c r="K543" s="12"/>
      <c r="L543" s="12"/>
      <c r="M543" s="12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ht="31.2" customHeight="1" x14ac:dyDescent="0.3">
      <c r="A544" s="10"/>
      <c r="B544" s="9"/>
      <c r="C544" s="11"/>
      <c r="D544" s="11"/>
      <c r="E544" s="9"/>
      <c r="F544" s="9"/>
      <c r="G544" s="12"/>
      <c r="H544" s="12"/>
      <c r="I544" s="12"/>
      <c r="J544" s="12"/>
      <c r="K544" s="12"/>
      <c r="L544" s="12"/>
      <c r="M544" s="12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3">
      <c r="A545" s="10"/>
      <c r="B545" s="9"/>
      <c r="C545" s="11"/>
      <c r="D545" s="11"/>
      <c r="E545" s="9"/>
      <c r="F545" s="9"/>
      <c r="G545" s="12"/>
      <c r="H545" s="12"/>
      <c r="I545" s="12"/>
      <c r="J545" s="12"/>
      <c r="K545" s="12"/>
      <c r="L545" s="12"/>
      <c r="M545" s="12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3">
      <c r="A546" s="10"/>
      <c r="B546" s="9"/>
      <c r="C546" s="11"/>
      <c r="D546" s="11"/>
      <c r="E546" s="9"/>
      <c r="F546" s="9"/>
      <c r="G546" s="12"/>
      <c r="H546" s="12"/>
      <c r="I546" s="12"/>
      <c r="J546" s="12"/>
      <c r="K546" s="12"/>
      <c r="L546" s="12"/>
      <c r="M546" s="12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3">
      <c r="A547" s="10"/>
      <c r="B547" s="9"/>
      <c r="C547" s="11"/>
      <c r="D547" s="11"/>
      <c r="E547" s="9"/>
      <c r="F547" s="9"/>
      <c r="G547" s="12"/>
      <c r="H547" s="12"/>
      <c r="I547" s="12"/>
      <c r="J547" s="12"/>
      <c r="K547" s="12"/>
      <c r="L547" s="12"/>
      <c r="M547" s="12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ht="31.2" customHeight="1" x14ac:dyDescent="0.3">
      <c r="A548" s="10"/>
      <c r="B548" s="9"/>
      <c r="C548" s="11"/>
      <c r="D548" s="11"/>
      <c r="E548" s="9"/>
      <c r="F548" s="9"/>
      <c r="G548" s="12"/>
      <c r="H548" s="12"/>
      <c r="I548" s="12"/>
      <c r="J548" s="12"/>
      <c r="K548" s="12"/>
      <c r="L548" s="12"/>
      <c r="M548" s="12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3">
      <c r="A549" s="10"/>
      <c r="B549" s="9"/>
      <c r="C549" s="11"/>
      <c r="D549" s="11"/>
      <c r="E549" s="9"/>
      <c r="F549" s="9"/>
      <c r="G549" s="12"/>
      <c r="H549" s="12"/>
      <c r="I549" s="12"/>
      <c r="J549" s="12"/>
      <c r="K549" s="12"/>
      <c r="L549" s="12"/>
      <c r="M549" s="12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3">
      <c r="A550" s="10"/>
      <c r="B550" s="9"/>
      <c r="C550" s="11"/>
      <c r="D550" s="11"/>
      <c r="E550" s="9"/>
      <c r="F550" s="9"/>
      <c r="G550" s="12"/>
      <c r="H550" s="12"/>
      <c r="I550" s="12"/>
      <c r="J550" s="12"/>
      <c r="K550" s="12"/>
      <c r="L550" s="12"/>
      <c r="M550" s="12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3">
      <c r="A551" s="10"/>
      <c r="B551" s="9"/>
      <c r="C551" s="11"/>
      <c r="D551" s="11"/>
      <c r="E551" s="9"/>
      <c r="F551" s="9"/>
      <c r="G551" s="12"/>
      <c r="H551" s="12"/>
      <c r="I551" s="12"/>
      <c r="J551" s="12"/>
      <c r="K551" s="12"/>
      <c r="L551" s="12"/>
      <c r="M551" s="12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3">
      <c r="A552" s="10"/>
      <c r="B552" s="9"/>
      <c r="C552" s="11"/>
      <c r="D552" s="11"/>
      <c r="E552" s="9"/>
      <c r="F552" s="9"/>
      <c r="G552" s="12"/>
      <c r="H552" s="12"/>
      <c r="I552" s="12"/>
      <c r="J552" s="12"/>
      <c r="K552" s="12"/>
      <c r="L552" s="12"/>
      <c r="M552" s="12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ht="31.2" customHeight="1" x14ac:dyDescent="0.3">
      <c r="A553" s="10"/>
      <c r="B553" s="9"/>
      <c r="C553" s="11"/>
      <c r="D553" s="11"/>
      <c r="E553" s="9"/>
      <c r="F553" s="9"/>
      <c r="G553" s="12"/>
      <c r="H553" s="12"/>
      <c r="I553" s="12"/>
      <c r="J553" s="12"/>
      <c r="K553" s="12"/>
      <c r="L553" s="12"/>
      <c r="M553" s="12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3">
      <c r="A554" s="10"/>
      <c r="B554" s="9"/>
      <c r="C554" s="11"/>
      <c r="D554" s="11"/>
      <c r="E554" s="9"/>
      <c r="F554" s="9"/>
      <c r="G554" s="12"/>
      <c r="H554" s="12"/>
      <c r="I554" s="12"/>
      <c r="J554" s="12"/>
      <c r="K554" s="12"/>
      <c r="L554" s="12"/>
      <c r="M554" s="12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3">
      <c r="A555" s="10"/>
      <c r="B555" s="9"/>
      <c r="C555" s="11"/>
      <c r="D555" s="11"/>
      <c r="E555" s="9"/>
      <c r="F555" s="9"/>
      <c r="G555" s="12"/>
      <c r="H555" s="12"/>
      <c r="I555" s="12"/>
      <c r="J555" s="12"/>
      <c r="K555" s="12"/>
      <c r="L555" s="12"/>
      <c r="M555" s="12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3">
      <c r="A556" s="10"/>
      <c r="B556" s="9"/>
      <c r="C556" s="11"/>
      <c r="D556" s="11"/>
      <c r="E556" s="9"/>
      <c r="F556" s="9"/>
      <c r="G556" s="12"/>
      <c r="H556" s="12"/>
      <c r="I556" s="12"/>
      <c r="J556" s="12"/>
      <c r="K556" s="12"/>
      <c r="L556" s="12"/>
      <c r="M556" s="12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3">
      <c r="A557" s="10"/>
      <c r="B557" s="9"/>
      <c r="C557" s="11"/>
      <c r="D557" s="11"/>
      <c r="E557" s="9"/>
      <c r="F557" s="9"/>
      <c r="G557" s="12"/>
      <c r="H557" s="12"/>
      <c r="I557" s="12"/>
      <c r="J557" s="12"/>
      <c r="K557" s="12"/>
      <c r="L557" s="12"/>
      <c r="M557" s="12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ht="31.2" customHeight="1" x14ac:dyDescent="0.3">
      <c r="A558" s="10"/>
      <c r="B558" s="9"/>
      <c r="C558" s="11"/>
      <c r="D558" s="11"/>
      <c r="E558" s="9"/>
      <c r="F558" s="9"/>
      <c r="G558" s="12"/>
      <c r="H558" s="12"/>
      <c r="I558" s="12"/>
      <c r="J558" s="12"/>
      <c r="K558" s="12"/>
      <c r="L558" s="12"/>
      <c r="M558" s="12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3">
      <c r="A559" s="10"/>
      <c r="B559" s="9"/>
      <c r="C559" s="11"/>
      <c r="D559" s="11"/>
      <c r="E559" s="9"/>
      <c r="F559" s="9"/>
      <c r="G559" s="12"/>
      <c r="H559" s="12"/>
      <c r="I559" s="12"/>
      <c r="J559" s="12"/>
      <c r="K559" s="12"/>
      <c r="L559" s="12"/>
      <c r="M559" s="12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3">
      <c r="A560" s="10"/>
      <c r="B560" s="9"/>
      <c r="C560" s="11"/>
      <c r="D560" s="11"/>
      <c r="E560" s="9"/>
      <c r="F560" s="9"/>
      <c r="G560" s="12"/>
      <c r="H560" s="12"/>
      <c r="I560" s="12"/>
      <c r="J560" s="12"/>
      <c r="K560" s="12"/>
      <c r="L560" s="12"/>
      <c r="M560" s="12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3">
      <c r="A561" s="10"/>
      <c r="B561" s="9"/>
      <c r="C561" s="11"/>
      <c r="D561" s="11"/>
      <c r="E561" s="9"/>
      <c r="F561" s="9"/>
      <c r="G561" s="12"/>
      <c r="H561" s="12"/>
      <c r="I561" s="12"/>
      <c r="J561" s="12"/>
      <c r="K561" s="12"/>
      <c r="L561" s="12"/>
      <c r="M561" s="12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3">
      <c r="A562" s="10"/>
      <c r="B562" s="9"/>
      <c r="C562" s="11"/>
      <c r="D562" s="11"/>
      <c r="E562" s="9"/>
      <c r="F562" s="9"/>
      <c r="G562" s="12"/>
      <c r="H562" s="12"/>
      <c r="I562" s="12"/>
      <c r="J562" s="12"/>
      <c r="K562" s="12"/>
      <c r="L562" s="12"/>
      <c r="M562" s="12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ht="31.2" customHeight="1" x14ac:dyDescent="0.3">
      <c r="A563" s="10"/>
      <c r="B563" s="9"/>
      <c r="C563" s="11"/>
      <c r="D563" s="11"/>
      <c r="E563" s="9"/>
      <c r="F563" s="9"/>
      <c r="G563" s="12"/>
      <c r="H563" s="12"/>
      <c r="I563" s="12"/>
      <c r="J563" s="12"/>
      <c r="K563" s="12"/>
      <c r="L563" s="12"/>
      <c r="M563" s="12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3">
      <c r="A564" s="10"/>
      <c r="B564" s="9"/>
      <c r="C564" s="11"/>
      <c r="D564" s="11"/>
      <c r="E564" s="9"/>
      <c r="F564" s="9"/>
      <c r="G564" s="12"/>
      <c r="H564" s="12"/>
      <c r="I564" s="12"/>
      <c r="J564" s="12"/>
      <c r="K564" s="12"/>
      <c r="L564" s="12"/>
      <c r="M564" s="12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3">
      <c r="A565" s="10"/>
      <c r="B565" s="9"/>
      <c r="C565" s="11"/>
      <c r="D565" s="11"/>
      <c r="E565" s="9"/>
      <c r="F565" s="9"/>
      <c r="G565" s="12"/>
      <c r="H565" s="12"/>
      <c r="I565" s="12"/>
      <c r="J565" s="12"/>
      <c r="K565" s="12"/>
      <c r="L565" s="12"/>
      <c r="M565" s="12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3">
      <c r="A566" s="10"/>
      <c r="B566" s="9"/>
      <c r="C566" s="11"/>
      <c r="D566" s="11"/>
      <c r="E566" s="9"/>
      <c r="F566" s="9"/>
      <c r="G566" s="12"/>
      <c r="H566" s="12"/>
      <c r="I566" s="12"/>
      <c r="J566" s="12"/>
      <c r="K566" s="12"/>
      <c r="L566" s="12"/>
      <c r="M566" s="12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3">
      <c r="A567" s="10"/>
      <c r="B567" s="9"/>
      <c r="C567" s="11"/>
      <c r="D567" s="11"/>
      <c r="E567" s="9"/>
      <c r="F567" s="9"/>
      <c r="G567" s="12"/>
      <c r="H567" s="12"/>
      <c r="I567" s="12"/>
      <c r="J567" s="12"/>
      <c r="K567" s="12"/>
      <c r="L567" s="12"/>
      <c r="M567" s="12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ht="31.2" customHeight="1" x14ac:dyDescent="0.3">
      <c r="A568" s="10"/>
      <c r="B568" s="9"/>
      <c r="C568" s="11"/>
      <c r="D568" s="11"/>
      <c r="E568" s="9"/>
      <c r="F568" s="9"/>
      <c r="G568" s="12"/>
      <c r="H568" s="12"/>
      <c r="I568" s="12"/>
      <c r="J568" s="12"/>
      <c r="K568" s="12"/>
      <c r="L568" s="12"/>
      <c r="M568" s="12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3">
      <c r="A569" s="10"/>
      <c r="B569" s="9"/>
      <c r="C569" s="11"/>
      <c r="D569" s="11"/>
      <c r="E569" s="9"/>
      <c r="F569" s="9"/>
      <c r="G569" s="12"/>
      <c r="H569" s="12"/>
      <c r="I569" s="12"/>
      <c r="J569" s="12"/>
      <c r="K569" s="12"/>
      <c r="L569" s="12"/>
      <c r="M569" s="12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3">
      <c r="A570" s="10"/>
      <c r="B570" s="9"/>
      <c r="C570" s="11"/>
      <c r="D570" s="11"/>
      <c r="E570" s="9"/>
      <c r="F570" s="9"/>
      <c r="G570" s="12"/>
      <c r="H570" s="12"/>
      <c r="I570" s="12"/>
      <c r="J570" s="12"/>
      <c r="K570" s="12"/>
      <c r="L570" s="12"/>
      <c r="M570" s="12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3">
      <c r="A571" s="10"/>
      <c r="B571" s="9"/>
      <c r="C571" s="11"/>
      <c r="D571" s="11"/>
      <c r="E571" s="9"/>
      <c r="F571" s="9"/>
      <c r="G571" s="12"/>
      <c r="H571" s="12"/>
      <c r="I571" s="12"/>
      <c r="J571" s="12"/>
      <c r="K571" s="12"/>
      <c r="L571" s="12"/>
      <c r="M571" s="12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3">
      <c r="A572" s="10"/>
      <c r="B572" s="9"/>
      <c r="C572" s="11"/>
      <c r="D572" s="11"/>
      <c r="E572" s="9"/>
      <c r="F572" s="9"/>
      <c r="G572" s="12"/>
      <c r="H572" s="12"/>
      <c r="I572" s="12"/>
      <c r="J572" s="12"/>
      <c r="K572" s="12"/>
      <c r="L572" s="12"/>
      <c r="M572" s="12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ht="31.2" customHeight="1" x14ac:dyDescent="0.3">
      <c r="A573" s="10"/>
      <c r="B573" s="9"/>
      <c r="C573" s="11"/>
      <c r="D573" s="11"/>
      <c r="E573" s="9"/>
      <c r="F573" s="9"/>
      <c r="G573" s="12"/>
      <c r="H573" s="12"/>
      <c r="I573" s="12"/>
      <c r="J573" s="12"/>
      <c r="K573" s="12"/>
      <c r="L573" s="12"/>
      <c r="M573" s="12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3">
      <c r="A574" s="10"/>
      <c r="B574" s="9"/>
      <c r="C574" s="11"/>
      <c r="D574" s="11"/>
      <c r="E574" s="9"/>
      <c r="F574" s="9"/>
      <c r="G574" s="12"/>
      <c r="H574" s="12"/>
      <c r="I574" s="12"/>
      <c r="J574" s="12"/>
      <c r="K574" s="12"/>
      <c r="L574" s="12"/>
      <c r="M574" s="12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3">
      <c r="A575" s="10"/>
      <c r="B575" s="9"/>
      <c r="C575" s="11"/>
      <c r="D575" s="11"/>
      <c r="E575" s="9"/>
      <c r="F575" s="9"/>
      <c r="G575" s="12"/>
      <c r="H575" s="12"/>
      <c r="I575" s="12"/>
      <c r="J575" s="12"/>
      <c r="K575" s="12"/>
      <c r="L575" s="12"/>
      <c r="M575" s="12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3">
      <c r="A576" s="10"/>
      <c r="B576" s="9"/>
      <c r="C576" s="11"/>
      <c r="D576" s="11"/>
      <c r="E576" s="9"/>
      <c r="F576" s="9"/>
      <c r="G576" s="12"/>
      <c r="H576" s="12"/>
      <c r="I576" s="12"/>
      <c r="J576" s="12"/>
      <c r="K576" s="12"/>
      <c r="L576" s="12"/>
      <c r="M576" s="12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3">
      <c r="A577" s="10"/>
      <c r="B577" s="9"/>
      <c r="C577" s="11"/>
      <c r="D577" s="11"/>
      <c r="E577" s="9"/>
      <c r="F577" s="9"/>
      <c r="G577" s="12"/>
      <c r="H577" s="12"/>
      <c r="I577" s="12"/>
      <c r="J577" s="12"/>
      <c r="K577" s="12"/>
      <c r="L577" s="12"/>
      <c r="M577" s="12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ht="31.2" customHeight="1" x14ac:dyDescent="0.3">
      <c r="A578" s="10"/>
      <c r="B578" s="9"/>
      <c r="C578" s="11"/>
      <c r="D578" s="11"/>
      <c r="E578" s="9"/>
      <c r="F578" s="9"/>
      <c r="G578" s="12"/>
      <c r="H578" s="12"/>
      <c r="I578" s="12"/>
      <c r="J578" s="12"/>
      <c r="K578" s="12"/>
      <c r="L578" s="12"/>
      <c r="M578" s="12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3">
      <c r="A579" s="10"/>
      <c r="B579" s="9"/>
      <c r="C579" s="11"/>
      <c r="D579" s="11"/>
      <c r="E579" s="9"/>
      <c r="F579" s="9"/>
      <c r="G579" s="12"/>
      <c r="H579" s="12"/>
      <c r="I579" s="12"/>
      <c r="J579" s="12"/>
      <c r="K579" s="12"/>
      <c r="L579" s="12"/>
      <c r="M579" s="12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3">
      <c r="A580" s="10"/>
      <c r="B580" s="9"/>
      <c r="C580" s="11"/>
      <c r="D580" s="11"/>
      <c r="E580" s="9"/>
      <c r="F580" s="9"/>
      <c r="G580" s="12"/>
      <c r="H580" s="12"/>
      <c r="I580" s="12"/>
      <c r="J580" s="12"/>
      <c r="K580" s="12"/>
      <c r="L580" s="12"/>
      <c r="M580" s="12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3">
      <c r="A581" s="10"/>
      <c r="B581" s="9"/>
      <c r="C581" s="11"/>
      <c r="D581" s="11"/>
      <c r="E581" s="9"/>
      <c r="F581" s="9"/>
      <c r="G581" s="12"/>
      <c r="H581" s="12"/>
      <c r="I581" s="12"/>
      <c r="J581" s="12"/>
      <c r="K581" s="12"/>
      <c r="L581" s="12"/>
      <c r="M581" s="12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3">
      <c r="A582" s="10"/>
      <c r="B582" s="9"/>
      <c r="C582" s="11"/>
      <c r="D582" s="11"/>
      <c r="E582" s="9"/>
      <c r="F582" s="9"/>
      <c r="G582" s="12"/>
      <c r="H582" s="12"/>
      <c r="I582" s="12"/>
      <c r="J582" s="12"/>
      <c r="K582" s="12"/>
      <c r="L582" s="12"/>
      <c r="M582" s="12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ht="31.2" customHeight="1" x14ac:dyDescent="0.3">
      <c r="A583" s="10"/>
      <c r="B583" s="9"/>
      <c r="C583" s="11"/>
      <c r="D583" s="11"/>
      <c r="E583" s="9"/>
      <c r="F583" s="9"/>
      <c r="G583" s="12"/>
      <c r="H583" s="12"/>
      <c r="I583" s="12"/>
      <c r="J583" s="12"/>
      <c r="K583" s="12"/>
      <c r="L583" s="12"/>
      <c r="M583" s="12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3">
      <c r="A584" s="10"/>
      <c r="B584" s="9"/>
      <c r="C584" s="11"/>
      <c r="D584" s="11"/>
      <c r="E584" s="9"/>
      <c r="F584" s="9"/>
      <c r="G584" s="12"/>
      <c r="H584" s="12"/>
      <c r="I584" s="12"/>
      <c r="J584" s="12"/>
      <c r="K584" s="12"/>
      <c r="L584" s="12"/>
      <c r="M584" s="12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3">
      <c r="A585" s="10"/>
      <c r="B585" s="9"/>
      <c r="C585" s="11"/>
      <c r="D585" s="11"/>
      <c r="E585" s="9"/>
      <c r="F585" s="9"/>
      <c r="G585" s="12"/>
      <c r="H585" s="12"/>
      <c r="I585" s="12"/>
      <c r="J585" s="12"/>
      <c r="K585" s="12"/>
      <c r="L585" s="12"/>
      <c r="M585" s="12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3">
      <c r="A586" s="10"/>
      <c r="B586" s="9"/>
      <c r="C586" s="11"/>
      <c r="D586" s="11"/>
      <c r="E586" s="9"/>
      <c r="F586" s="9"/>
      <c r="G586" s="12"/>
      <c r="H586" s="12"/>
      <c r="I586" s="12"/>
      <c r="J586" s="12"/>
      <c r="K586" s="12"/>
      <c r="L586" s="12"/>
      <c r="M586" s="12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3">
      <c r="A587" s="10"/>
      <c r="B587" s="9"/>
      <c r="C587" s="11"/>
      <c r="D587" s="11"/>
      <c r="E587" s="9"/>
      <c r="F587" s="9"/>
      <c r="G587" s="12"/>
      <c r="H587" s="12"/>
      <c r="I587" s="12"/>
      <c r="J587" s="12"/>
      <c r="K587" s="12"/>
      <c r="L587" s="12"/>
      <c r="M587" s="12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ht="31.2" customHeight="1" x14ac:dyDescent="0.3">
      <c r="A588" s="10"/>
      <c r="B588" s="9"/>
      <c r="C588" s="11"/>
      <c r="D588" s="11"/>
      <c r="E588" s="9"/>
      <c r="F588" s="9"/>
      <c r="G588" s="12"/>
      <c r="H588" s="12"/>
      <c r="I588" s="12"/>
      <c r="J588" s="12"/>
      <c r="K588" s="12"/>
      <c r="L588" s="12"/>
      <c r="M588" s="12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3">
      <c r="A589" s="10"/>
      <c r="B589" s="9"/>
      <c r="C589" s="11"/>
      <c r="D589" s="11"/>
      <c r="E589" s="9"/>
      <c r="F589" s="9"/>
      <c r="G589" s="12"/>
      <c r="H589" s="12"/>
      <c r="I589" s="12"/>
      <c r="J589" s="12"/>
      <c r="K589" s="12"/>
      <c r="L589" s="12"/>
      <c r="M589" s="12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3">
      <c r="A590" s="10"/>
      <c r="B590" s="9"/>
      <c r="C590" s="11"/>
      <c r="D590" s="11"/>
      <c r="E590" s="9"/>
      <c r="F590" s="9"/>
      <c r="G590" s="12"/>
      <c r="H590" s="12"/>
      <c r="I590" s="12"/>
      <c r="J590" s="12"/>
      <c r="K590" s="12"/>
      <c r="L590" s="12"/>
      <c r="M590" s="12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3">
      <c r="A591" s="10"/>
      <c r="B591" s="9"/>
      <c r="C591" s="11"/>
      <c r="D591" s="11"/>
      <c r="E591" s="9"/>
      <c r="F591" s="9"/>
      <c r="G591" s="12"/>
      <c r="H591" s="12"/>
      <c r="I591" s="12"/>
      <c r="J591" s="12"/>
      <c r="K591" s="12"/>
      <c r="L591" s="12"/>
      <c r="M591" s="12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3">
      <c r="A592" s="10"/>
      <c r="B592" s="9"/>
      <c r="C592" s="11"/>
      <c r="D592" s="11"/>
      <c r="E592" s="9"/>
      <c r="F592" s="9"/>
      <c r="G592" s="12"/>
      <c r="H592" s="12"/>
      <c r="I592" s="12"/>
      <c r="J592" s="12"/>
      <c r="K592" s="12"/>
      <c r="L592" s="12"/>
      <c r="M592" s="12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3">
      <c r="A593" s="10"/>
      <c r="B593" s="9"/>
      <c r="C593" s="11"/>
      <c r="D593" s="11"/>
      <c r="E593" s="9"/>
      <c r="F593" s="9"/>
      <c r="G593" s="12"/>
      <c r="H593" s="12"/>
      <c r="I593" s="12"/>
      <c r="J593" s="12"/>
      <c r="K593" s="12"/>
      <c r="L593" s="12"/>
      <c r="M593" s="12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spans="1:25" ht="31.2" customHeight="1" x14ac:dyDescent="0.3">
      <c r="A594" s="10"/>
      <c r="B594" s="9"/>
      <c r="C594" s="11"/>
      <c r="D594" s="11"/>
      <c r="E594" s="9"/>
      <c r="F594" s="9"/>
      <c r="G594" s="12"/>
      <c r="H594" s="12"/>
      <c r="I594" s="12"/>
      <c r="J594" s="12"/>
      <c r="K594" s="12"/>
      <c r="L594" s="12"/>
      <c r="M594" s="12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3">
      <c r="A595" s="10"/>
      <c r="B595" s="9"/>
      <c r="C595" s="11"/>
      <c r="D595" s="11"/>
      <c r="E595" s="9"/>
      <c r="F595" s="9"/>
      <c r="G595" s="12"/>
      <c r="H595" s="12"/>
      <c r="I595" s="12"/>
      <c r="J595" s="12"/>
      <c r="K595" s="12"/>
      <c r="L595" s="12"/>
      <c r="M595" s="12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3">
      <c r="A596" s="10"/>
      <c r="B596" s="9"/>
      <c r="C596" s="11"/>
      <c r="D596" s="11"/>
      <c r="E596" s="9"/>
      <c r="F596" s="9"/>
      <c r="G596" s="12"/>
      <c r="H596" s="12"/>
      <c r="I596" s="12"/>
      <c r="J596" s="12"/>
      <c r="K596" s="12"/>
      <c r="L596" s="12"/>
      <c r="M596" s="12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3">
      <c r="A597" s="10"/>
      <c r="B597" s="9"/>
      <c r="C597" s="11"/>
      <c r="D597" s="11"/>
      <c r="E597" s="9"/>
      <c r="F597" s="9"/>
      <c r="G597" s="12"/>
      <c r="H597" s="12"/>
      <c r="I597" s="12"/>
      <c r="J597" s="12"/>
      <c r="K597" s="12"/>
      <c r="L597" s="12"/>
      <c r="M597" s="12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3">
      <c r="A598" s="10"/>
      <c r="B598" s="9"/>
      <c r="C598" s="11"/>
      <c r="D598" s="11"/>
      <c r="E598" s="9"/>
      <c r="F598" s="9"/>
      <c r="G598" s="12"/>
      <c r="H598" s="12"/>
      <c r="I598" s="12"/>
      <c r="J598" s="12"/>
      <c r="K598" s="12"/>
      <c r="L598" s="12"/>
      <c r="M598" s="12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spans="1:25" ht="31.2" customHeight="1" x14ac:dyDescent="0.3">
      <c r="A599" s="10"/>
      <c r="B599" s="9"/>
      <c r="C599" s="11"/>
      <c r="D599" s="11"/>
      <c r="E599" s="9"/>
      <c r="F599" s="9"/>
      <c r="G599" s="12"/>
      <c r="H599" s="12"/>
      <c r="I599" s="12"/>
      <c r="J599" s="12"/>
      <c r="K599" s="12"/>
      <c r="L599" s="12"/>
      <c r="M599" s="12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3">
      <c r="A600" s="10"/>
      <c r="B600" s="9"/>
      <c r="C600" s="11"/>
      <c r="D600" s="11"/>
      <c r="E600" s="9"/>
      <c r="F600" s="9"/>
      <c r="G600" s="12"/>
      <c r="H600" s="12"/>
      <c r="I600" s="12"/>
      <c r="J600" s="12"/>
      <c r="K600" s="12"/>
      <c r="L600" s="12"/>
      <c r="M600" s="12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3">
      <c r="A601" s="10"/>
      <c r="B601" s="9"/>
      <c r="C601" s="11"/>
      <c r="D601" s="11"/>
      <c r="E601" s="9"/>
      <c r="F601" s="9"/>
      <c r="G601" s="12"/>
      <c r="H601" s="12"/>
      <c r="I601" s="12"/>
      <c r="J601" s="12"/>
      <c r="K601" s="12"/>
      <c r="L601" s="12"/>
      <c r="M601" s="12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3">
      <c r="A602" s="10"/>
      <c r="B602" s="9"/>
      <c r="C602" s="11"/>
      <c r="D602" s="11"/>
      <c r="E602" s="9"/>
      <c r="F602" s="9"/>
      <c r="G602" s="12"/>
      <c r="H602" s="12"/>
      <c r="I602" s="12"/>
      <c r="J602" s="12"/>
      <c r="K602" s="12"/>
      <c r="L602" s="12"/>
      <c r="M602" s="12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3">
      <c r="A603" s="10"/>
      <c r="B603" s="9"/>
      <c r="C603" s="11"/>
      <c r="D603" s="11"/>
      <c r="E603" s="9"/>
      <c r="F603" s="9"/>
      <c r="G603" s="12"/>
      <c r="H603" s="12"/>
      <c r="I603" s="12"/>
      <c r="J603" s="12"/>
      <c r="K603" s="12"/>
      <c r="L603" s="12"/>
      <c r="M603" s="12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3">
      <c r="A604" s="10"/>
      <c r="B604" s="9"/>
      <c r="C604" s="11"/>
      <c r="D604" s="11"/>
      <c r="E604" s="9"/>
      <c r="F604" s="9"/>
      <c r="G604" s="12"/>
      <c r="H604" s="12"/>
      <c r="I604" s="12"/>
      <c r="J604" s="12"/>
      <c r="K604" s="12"/>
      <c r="L604" s="12"/>
      <c r="M604" s="12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spans="1:25" ht="31.2" customHeight="1" x14ac:dyDescent="0.3">
      <c r="A605" s="10"/>
      <c r="B605" s="9"/>
      <c r="C605" s="11"/>
      <c r="D605" s="11"/>
      <c r="E605" s="9"/>
      <c r="F605" s="9"/>
      <c r="G605" s="12"/>
      <c r="H605" s="12"/>
      <c r="I605" s="12"/>
      <c r="J605" s="12"/>
      <c r="K605" s="12"/>
      <c r="L605" s="12"/>
      <c r="M605" s="12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3">
      <c r="A606" s="10"/>
      <c r="B606" s="9"/>
      <c r="C606" s="11"/>
      <c r="D606" s="11"/>
      <c r="E606" s="9"/>
      <c r="F606" s="9"/>
      <c r="G606" s="12"/>
      <c r="H606" s="12"/>
      <c r="I606" s="12"/>
      <c r="J606" s="12"/>
      <c r="K606" s="12"/>
      <c r="L606" s="12"/>
      <c r="M606" s="12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3">
      <c r="A607" s="10"/>
      <c r="B607" s="9"/>
      <c r="C607" s="11"/>
      <c r="D607" s="11"/>
      <c r="E607" s="9"/>
      <c r="F607" s="9"/>
      <c r="G607" s="12"/>
      <c r="H607" s="12"/>
      <c r="I607" s="12"/>
      <c r="J607" s="12"/>
      <c r="K607" s="12"/>
      <c r="L607" s="12"/>
      <c r="M607" s="12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3">
      <c r="A608" s="10"/>
      <c r="B608" s="9"/>
      <c r="C608" s="11"/>
      <c r="D608" s="11"/>
      <c r="E608" s="9"/>
      <c r="F608" s="9"/>
      <c r="G608" s="12"/>
      <c r="H608" s="12"/>
      <c r="I608" s="12"/>
      <c r="J608" s="12"/>
      <c r="K608" s="12"/>
      <c r="L608" s="12"/>
      <c r="M608" s="12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3">
      <c r="A609" s="10"/>
      <c r="B609" s="9"/>
      <c r="C609" s="11"/>
      <c r="D609" s="11"/>
      <c r="E609" s="9"/>
      <c r="F609" s="9"/>
      <c r="G609" s="12"/>
      <c r="H609" s="12"/>
      <c r="I609" s="12"/>
      <c r="J609" s="12"/>
      <c r="K609" s="12"/>
      <c r="L609" s="12"/>
      <c r="M609" s="12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3">
      <c r="A610" s="10"/>
      <c r="B610" s="9"/>
      <c r="C610" s="11"/>
      <c r="D610" s="11"/>
      <c r="E610" s="9"/>
      <c r="F610" s="9"/>
      <c r="G610" s="12"/>
      <c r="H610" s="12"/>
      <c r="I610" s="12"/>
      <c r="J610" s="12"/>
      <c r="K610" s="12"/>
      <c r="L610" s="12"/>
      <c r="M610" s="12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3">
      <c r="A611" s="10"/>
      <c r="B611" s="9"/>
      <c r="C611" s="11"/>
      <c r="D611" s="11"/>
      <c r="E611" s="9"/>
      <c r="F611" s="9"/>
      <c r="G611" s="12"/>
      <c r="H611" s="12"/>
      <c r="I611" s="12"/>
      <c r="J611" s="12"/>
      <c r="K611" s="12"/>
      <c r="L611" s="12"/>
      <c r="M611" s="12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3">
      <c r="A612" s="10"/>
      <c r="B612" s="9"/>
      <c r="C612" s="11"/>
      <c r="D612" s="11"/>
      <c r="E612" s="9"/>
      <c r="F612" s="9"/>
      <c r="G612" s="12"/>
      <c r="H612" s="12"/>
      <c r="I612" s="12"/>
      <c r="J612" s="12"/>
      <c r="K612" s="12"/>
      <c r="L612" s="12"/>
      <c r="M612" s="12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3">
      <c r="A613" s="10"/>
      <c r="B613" s="9"/>
      <c r="C613" s="11"/>
      <c r="D613" s="11"/>
      <c r="E613" s="9"/>
      <c r="F613" s="9"/>
      <c r="G613" s="12"/>
      <c r="H613" s="12"/>
      <c r="I613" s="12"/>
      <c r="J613" s="12"/>
      <c r="K613" s="12"/>
      <c r="L613" s="12"/>
      <c r="M613" s="12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spans="1:25" ht="31.2" customHeight="1" x14ac:dyDescent="0.3">
      <c r="A614" s="10"/>
      <c r="B614" s="9"/>
      <c r="C614" s="11"/>
      <c r="D614" s="11"/>
      <c r="E614" s="9"/>
      <c r="F614" s="9"/>
      <c r="G614" s="12"/>
      <c r="H614" s="12"/>
      <c r="I614" s="12"/>
      <c r="J614" s="12"/>
      <c r="K614" s="12"/>
      <c r="L614" s="12"/>
      <c r="M614" s="12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spans="1:25" x14ac:dyDescent="0.3">
      <c r="A615" s="10"/>
      <c r="B615" s="9"/>
      <c r="C615" s="11"/>
      <c r="D615" s="11"/>
      <c r="E615" s="9"/>
      <c r="F615" s="9"/>
      <c r="G615" s="12"/>
      <c r="H615" s="12"/>
      <c r="I615" s="12"/>
      <c r="J615" s="12"/>
      <c r="K615" s="12"/>
      <c r="L615" s="12"/>
      <c r="M615" s="12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spans="1:25" x14ac:dyDescent="0.3">
      <c r="A616" s="10"/>
      <c r="B616" s="9"/>
      <c r="C616" s="11"/>
      <c r="D616" s="11"/>
      <c r="E616" s="9"/>
      <c r="F616" s="9"/>
      <c r="G616" s="12"/>
      <c r="H616" s="12"/>
      <c r="I616" s="12"/>
      <c r="J616" s="12"/>
      <c r="K616" s="12"/>
      <c r="L616" s="12"/>
      <c r="M616" s="12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spans="1:25" x14ac:dyDescent="0.3">
      <c r="A617" s="10"/>
      <c r="B617" s="9"/>
      <c r="C617" s="11"/>
      <c r="D617" s="11"/>
      <c r="E617" s="9"/>
      <c r="F617" s="9"/>
      <c r="G617" s="12"/>
      <c r="H617" s="12"/>
      <c r="I617" s="12"/>
      <c r="J617" s="12"/>
      <c r="K617" s="12"/>
      <c r="L617" s="12"/>
      <c r="M617" s="12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spans="1:25" x14ac:dyDescent="0.3">
      <c r="A618" s="10"/>
      <c r="B618" s="9"/>
      <c r="C618" s="11"/>
      <c r="D618" s="11"/>
      <c r="E618" s="9"/>
      <c r="F618" s="9"/>
      <c r="G618" s="12"/>
      <c r="H618" s="12"/>
      <c r="I618" s="12"/>
      <c r="J618" s="12"/>
      <c r="K618" s="12"/>
      <c r="L618" s="12"/>
      <c r="M618" s="12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spans="1:25" ht="31.2" customHeight="1" x14ac:dyDescent="0.3">
      <c r="A619" s="10"/>
      <c r="B619" s="9"/>
      <c r="C619" s="11"/>
      <c r="D619" s="11"/>
      <c r="E619" s="9"/>
      <c r="F619" s="9"/>
      <c r="G619" s="12"/>
      <c r="H619" s="12"/>
      <c r="I619" s="12"/>
      <c r="J619" s="12"/>
      <c r="K619" s="12"/>
      <c r="L619" s="12"/>
      <c r="M619" s="12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spans="1:25" x14ac:dyDescent="0.3">
      <c r="A620" s="10"/>
      <c r="B620" s="9"/>
      <c r="C620" s="11"/>
      <c r="D620" s="11"/>
      <c r="E620" s="9"/>
      <c r="F620" s="9"/>
      <c r="G620" s="12"/>
      <c r="H620" s="12"/>
      <c r="I620" s="12"/>
      <c r="J620" s="12"/>
      <c r="K620" s="12"/>
      <c r="L620" s="12"/>
      <c r="M620" s="12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spans="1:25" x14ac:dyDescent="0.3">
      <c r="A621" s="10"/>
      <c r="B621" s="9"/>
      <c r="C621" s="11"/>
      <c r="D621" s="11"/>
      <c r="E621" s="9"/>
      <c r="F621" s="9"/>
      <c r="G621" s="12"/>
      <c r="H621" s="12"/>
      <c r="I621" s="12"/>
      <c r="J621" s="12"/>
      <c r="K621" s="12"/>
      <c r="L621" s="12"/>
      <c r="M621" s="12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spans="1:25" x14ac:dyDescent="0.3">
      <c r="A622" s="10"/>
      <c r="B622" s="9"/>
      <c r="C622" s="11"/>
      <c r="D622" s="11"/>
      <c r="E622" s="9"/>
      <c r="F622" s="9"/>
      <c r="G622" s="12"/>
      <c r="H622" s="12"/>
      <c r="I622" s="12"/>
      <c r="J622" s="12"/>
      <c r="K622" s="12"/>
      <c r="L622" s="12"/>
      <c r="M622" s="12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spans="1:25" x14ac:dyDescent="0.3">
      <c r="A623" s="10"/>
      <c r="B623" s="9"/>
      <c r="C623" s="11"/>
      <c r="D623" s="11"/>
      <c r="E623" s="9"/>
      <c r="F623" s="9"/>
      <c r="G623" s="12"/>
      <c r="H623" s="12"/>
      <c r="I623" s="12"/>
      <c r="J623" s="12"/>
      <c r="K623" s="12"/>
      <c r="L623" s="12"/>
      <c r="M623" s="12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spans="1:25" x14ac:dyDescent="0.3">
      <c r="A624" s="10"/>
      <c r="B624" s="9"/>
      <c r="C624" s="11"/>
      <c r="D624" s="11"/>
      <c r="E624" s="9"/>
      <c r="F624" s="9"/>
      <c r="G624" s="12"/>
      <c r="H624" s="12"/>
      <c r="I624" s="12"/>
      <c r="J624" s="12"/>
      <c r="K624" s="12"/>
      <c r="L624" s="12"/>
      <c r="M624" s="12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spans="1:25" x14ac:dyDescent="0.3">
      <c r="A625" s="10"/>
      <c r="B625" s="9"/>
      <c r="C625" s="11"/>
      <c r="D625" s="11"/>
      <c r="E625" s="9"/>
      <c r="F625" s="9"/>
      <c r="G625" s="12"/>
      <c r="H625" s="12"/>
      <c r="I625" s="12"/>
      <c r="J625" s="12"/>
      <c r="K625" s="12"/>
      <c r="L625" s="12"/>
      <c r="M625" s="12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spans="1:25" x14ac:dyDescent="0.3">
      <c r="A626" s="10"/>
      <c r="B626" s="9"/>
      <c r="C626" s="11"/>
      <c r="D626" s="11"/>
      <c r="E626" s="9"/>
      <c r="F626" s="9"/>
      <c r="G626" s="12"/>
      <c r="H626" s="12"/>
      <c r="I626" s="12"/>
      <c r="J626" s="12"/>
      <c r="K626" s="12"/>
      <c r="L626" s="12"/>
      <c r="M626" s="12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spans="1:25" x14ac:dyDescent="0.3">
      <c r="A627" s="10"/>
      <c r="B627" s="9"/>
      <c r="C627" s="11"/>
      <c r="D627" s="11"/>
      <c r="E627" s="9"/>
      <c r="F627" s="9"/>
      <c r="G627" s="12"/>
      <c r="H627" s="12"/>
      <c r="I627" s="12"/>
      <c r="J627" s="12"/>
      <c r="K627" s="12"/>
      <c r="L627" s="12"/>
      <c r="M627" s="12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spans="1:25" ht="31.2" customHeight="1" x14ac:dyDescent="0.3">
      <c r="A628" s="10"/>
      <c r="B628" s="9"/>
      <c r="C628" s="11"/>
      <c r="D628" s="11"/>
      <c r="E628" s="9"/>
      <c r="F628" s="9"/>
      <c r="G628" s="12"/>
      <c r="H628" s="12"/>
      <c r="I628" s="12"/>
      <c r="J628" s="12"/>
      <c r="K628" s="12"/>
      <c r="L628" s="12"/>
      <c r="M628" s="12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spans="1:25" x14ac:dyDescent="0.3">
      <c r="A629" s="10"/>
      <c r="B629" s="9"/>
      <c r="C629" s="11"/>
      <c r="D629" s="11"/>
      <c r="E629" s="9"/>
      <c r="F629" s="9"/>
      <c r="G629" s="12"/>
      <c r="H629" s="12"/>
      <c r="I629" s="12"/>
      <c r="J629" s="12"/>
      <c r="K629" s="12"/>
      <c r="L629" s="12"/>
      <c r="M629" s="12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spans="1:25" x14ac:dyDescent="0.3">
      <c r="A630" s="10"/>
      <c r="B630" s="9"/>
      <c r="C630" s="11"/>
      <c r="D630" s="11"/>
      <c r="E630" s="9"/>
      <c r="F630" s="9"/>
      <c r="G630" s="12"/>
      <c r="H630" s="12"/>
      <c r="I630" s="12"/>
      <c r="J630" s="12"/>
      <c r="K630" s="12"/>
      <c r="L630" s="12"/>
      <c r="M630" s="12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spans="1:25" x14ac:dyDescent="0.3">
      <c r="A631" s="10"/>
      <c r="B631" s="9"/>
      <c r="C631" s="11"/>
      <c r="D631" s="11"/>
      <c r="E631" s="9"/>
      <c r="F631" s="9"/>
      <c r="G631" s="12"/>
      <c r="H631" s="12"/>
      <c r="I631" s="12"/>
      <c r="J631" s="12"/>
      <c r="K631" s="12"/>
      <c r="L631" s="12"/>
      <c r="M631" s="12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spans="1:25" x14ac:dyDescent="0.3">
      <c r="A632" s="10"/>
      <c r="B632" s="9"/>
      <c r="C632" s="11"/>
      <c r="D632" s="11"/>
      <c r="E632" s="9"/>
      <c r="F632" s="9"/>
      <c r="G632" s="12"/>
      <c r="H632" s="12"/>
      <c r="I632" s="12"/>
      <c r="J632" s="12"/>
      <c r="K632" s="12"/>
      <c r="L632" s="12"/>
      <c r="M632" s="12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spans="1:25" x14ac:dyDescent="0.3">
      <c r="A633" s="10"/>
      <c r="B633" s="9"/>
      <c r="C633" s="11"/>
      <c r="D633" s="11"/>
      <c r="E633" s="9"/>
      <c r="F633" s="9"/>
      <c r="G633" s="12"/>
      <c r="H633" s="12"/>
      <c r="I633" s="12"/>
      <c r="J633" s="12"/>
      <c r="K633" s="12"/>
      <c r="L633" s="12"/>
      <c r="M633" s="12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spans="1:25" x14ac:dyDescent="0.3">
      <c r="A634" s="10"/>
      <c r="B634" s="9"/>
      <c r="C634" s="11"/>
      <c r="D634" s="11"/>
      <c r="E634" s="9"/>
      <c r="F634" s="9"/>
      <c r="G634" s="12"/>
      <c r="H634" s="12"/>
      <c r="I634" s="12"/>
      <c r="J634" s="12"/>
      <c r="K634" s="12"/>
      <c r="L634" s="12"/>
      <c r="M634" s="12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spans="1:25" x14ac:dyDescent="0.3">
      <c r="A635" s="10"/>
      <c r="B635" s="9"/>
      <c r="C635" s="11"/>
      <c r="D635" s="11"/>
      <c r="E635" s="9"/>
      <c r="F635" s="9"/>
      <c r="G635" s="12"/>
      <c r="H635" s="12"/>
      <c r="I635" s="12"/>
      <c r="J635" s="12"/>
      <c r="K635" s="12"/>
      <c r="L635" s="12"/>
      <c r="M635" s="12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spans="1:25" x14ac:dyDescent="0.3">
      <c r="A636" s="10"/>
      <c r="B636" s="9"/>
      <c r="C636" s="11"/>
      <c r="D636" s="11"/>
      <c r="E636" s="9"/>
      <c r="F636" s="9"/>
      <c r="G636" s="12"/>
      <c r="H636" s="12"/>
      <c r="I636" s="12"/>
      <c r="J636" s="12"/>
      <c r="K636" s="12"/>
      <c r="L636" s="12"/>
      <c r="M636" s="12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spans="1:25" ht="31.2" customHeight="1" x14ac:dyDescent="0.3">
      <c r="A637" s="10"/>
      <c r="B637" s="9"/>
      <c r="C637" s="11"/>
      <c r="D637" s="11"/>
      <c r="E637" s="9"/>
      <c r="F637" s="9"/>
      <c r="G637" s="12"/>
      <c r="H637" s="12"/>
      <c r="I637" s="12"/>
      <c r="J637" s="12"/>
      <c r="K637" s="12"/>
      <c r="L637" s="12"/>
      <c r="M637" s="12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spans="1:25" x14ac:dyDescent="0.3">
      <c r="A638" s="10"/>
      <c r="B638" s="9"/>
      <c r="C638" s="11"/>
      <c r="D638" s="11"/>
      <c r="E638" s="9"/>
      <c r="F638" s="9"/>
      <c r="G638" s="12"/>
      <c r="H638" s="12"/>
      <c r="I638" s="12"/>
      <c r="J638" s="12"/>
      <c r="K638" s="12"/>
      <c r="L638" s="12"/>
      <c r="M638" s="12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spans="1:25" x14ac:dyDescent="0.3">
      <c r="A639" s="10"/>
      <c r="B639" s="9"/>
      <c r="C639" s="11"/>
      <c r="D639" s="11"/>
      <c r="E639" s="9"/>
      <c r="F639" s="9"/>
      <c r="G639" s="12"/>
      <c r="H639" s="12"/>
      <c r="I639" s="12"/>
      <c r="J639" s="12"/>
      <c r="K639" s="12"/>
      <c r="L639" s="12"/>
      <c r="M639" s="12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spans="1:25" x14ac:dyDescent="0.3">
      <c r="A640" s="10"/>
      <c r="B640" s="9"/>
      <c r="C640" s="11"/>
      <c r="D640" s="11"/>
      <c r="E640" s="9"/>
      <c r="F640" s="9"/>
      <c r="G640" s="12"/>
      <c r="H640" s="12"/>
      <c r="I640" s="12"/>
      <c r="J640" s="12"/>
      <c r="K640" s="12"/>
      <c r="L640" s="12"/>
      <c r="M640" s="12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spans="1:25" x14ac:dyDescent="0.3">
      <c r="A641" s="10"/>
      <c r="B641" s="9"/>
      <c r="C641" s="11"/>
      <c r="D641" s="11"/>
      <c r="E641" s="9"/>
      <c r="F641" s="9"/>
      <c r="G641" s="12"/>
      <c r="H641" s="12"/>
      <c r="I641" s="12"/>
      <c r="J641" s="12"/>
      <c r="K641" s="12"/>
      <c r="L641" s="12"/>
      <c r="M641" s="12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spans="1:25" ht="31.2" customHeight="1" x14ac:dyDescent="0.3">
      <c r="A642" s="10"/>
      <c r="B642" s="9"/>
      <c r="C642" s="11"/>
      <c r="D642" s="11"/>
      <c r="E642" s="9"/>
      <c r="F642" s="9"/>
      <c r="G642" s="12"/>
      <c r="H642" s="12"/>
      <c r="I642" s="12"/>
      <c r="J642" s="12"/>
      <c r="K642" s="12"/>
      <c r="L642" s="12"/>
      <c r="M642" s="12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spans="1:25" x14ac:dyDescent="0.3">
      <c r="A643" s="10"/>
      <c r="B643" s="9"/>
      <c r="C643" s="11"/>
      <c r="D643" s="11"/>
      <c r="E643" s="9"/>
      <c r="F643" s="9"/>
      <c r="G643" s="12"/>
      <c r="H643" s="12"/>
      <c r="I643" s="12"/>
      <c r="J643" s="12"/>
      <c r="K643" s="12"/>
      <c r="L643" s="12"/>
      <c r="M643" s="12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spans="1:25" x14ac:dyDescent="0.3">
      <c r="A644" s="10"/>
      <c r="B644" s="9"/>
      <c r="C644" s="11"/>
      <c r="D644" s="11"/>
      <c r="E644" s="9"/>
      <c r="F644" s="9"/>
      <c r="G644" s="12"/>
      <c r="H644" s="12"/>
      <c r="I644" s="12"/>
      <c r="J644" s="12"/>
      <c r="K644" s="12"/>
      <c r="L644" s="12"/>
      <c r="M644" s="12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 spans="1:25" x14ac:dyDescent="0.3">
      <c r="A645" s="10"/>
      <c r="B645" s="9"/>
      <c r="C645" s="11"/>
      <c r="D645" s="11"/>
      <c r="E645" s="9"/>
      <c r="F645" s="9"/>
      <c r="G645" s="12"/>
      <c r="H645" s="12"/>
      <c r="I645" s="12"/>
      <c r="J645" s="12"/>
      <c r="K645" s="12"/>
      <c r="L645" s="12"/>
      <c r="M645" s="12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 spans="1:25" x14ac:dyDescent="0.3">
      <c r="A646" s="10"/>
      <c r="B646" s="9"/>
      <c r="C646" s="11"/>
      <c r="D646" s="11"/>
      <c r="E646" s="9"/>
      <c r="F646" s="9"/>
      <c r="G646" s="12"/>
      <c r="H646" s="12"/>
      <c r="I646" s="12"/>
      <c r="J646" s="12"/>
      <c r="K646" s="12"/>
      <c r="L646" s="12"/>
      <c r="M646" s="12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 spans="1:25" x14ac:dyDescent="0.3">
      <c r="A647" s="10"/>
      <c r="B647" s="9"/>
      <c r="C647" s="11"/>
      <c r="D647" s="11"/>
      <c r="E647" s="9"/>
      <c r="F647" s="9"/>
      <c r="G647" s="12"/>
      <c r="H647" s="12"/>
      <c r="I647" s="12"/>
      <c r="J647" s="12"/>
      <c r="K647" s="12"/>
      <c r="L647" s="12"/>
      <c r="M647" s="12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 spans="1:25" x14ac:dyDescent="0.3">
      <c r="A648" s="10"/>
      <c r="B648" s="9"/>
      <c r="C648" s="11"/>
      <c r="D648" s="11"/>
      <c r="E648" s="9"/>
      <c r="F648" s="9"/>
      <c r="G648" s="12"/>
      <c r="H648" s="12"/>
      <c r="I648" s="12"/>
      <c r="J648" s="12"/>
      <c r="K648" s="12"/>
      <c r="L648" s="12"/>
      <c r="M648" s="12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 spans="1:25" x14ac:dyDescent="0.3">
      <c r="A649" s="10"/>
      <c r="B649" s="9"/>
      <c r="C649" s="11"/>
      <c r="D649" s="11"/>
      <c r="E649" s="9"/>
      <c r="F649" s="9"/>
      <c r="G649" s="12"/>
      <c r="H649" s="12"/>
      <c r="I649" s="12"/>
      <c r="J649" s="12"/>
      <c r="K649" s="12"/>
      <c r="L649" s="12"/>
      <c r="M649" s="12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 spans="1:25" x14ac:dyDescent="0.3">
      <c r="A650" s="10"/>
      <c r="B650" s="9"/>
      <c r="C650" s="11"/>
      <c r="D650" s="11"/>
      <c r="E650" s="9"/>
      <c r="F650" s="9"/>
      <c r="G650" s="12"/>
      <c r="H650" s="12"/>
      <c r="I650" s="12"/>
      <c r="J650" s="12"/>
      <c r="K650" s="12"/>
      <c r="L650" s="12"/>
      <c r="M650" s="12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 spans="1:25" ht="31.2" customHeight="1" x14ac:dyDescent="0.3">
      <c r="A651" s="10"/>
      <c r="B651" s="9"/>
      <c r="C651" s="11"/>
      <c r="D651" s="11"/>
      <c r="E651" s="9"/>
      <c r="F651" s="9"/>
      <c r="G651" s="12"/>
      <c r="H651" s="12"/>
      <c r="I651" s="12"/>
      <c r="J651" s="12"/>
      <c r="K651" s="12"/>
      <c r="L651" s="12"/>
      <c r="M651" s="12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 spans="1:25" x14ac:dyDescent="0.3">
      <c r="A652" s="10"/>
      <c r="B652" s="9"/>
      <c r="C652" s="11"/>
      <c r="D652" s="11"/>
      <c r="E652" s="9"/>
      <c r="F652" s="9"/>
      <c r="G652" s="12"/>
      <c r="H652" s="12"/>
      <c r="I652" s="12"/>
      <c r="J652" s="12"/>
      <c r="K652" s="12"/>
      <c r="L652" s="12"/>
      <c r="M652" s="12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 spans="1:25" x14ac:dyDescent="0.3">
      <c r="A653" s="10"/>
      <c r="B653" s="9"/>
      <c r="C653" s="11"/>
      <c r="D653" s="11"/>
      <c r="E653" s="9"/>
      <c r="F653" s="9"/>
      <c r="G653" s="12"/>
      <c r="H653" s="12"/>
      <c r="I653" s="12"/>
      <c r="J653" s="12"/>
      <c r="K653" s="12"/>
      <c r="L653" s="12"/>
      <c r="M653" s="12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 spans="1:25" x14ac:dyDescent="0.3">
      <c r="A654" s="10"/>
      <c r="B654" s="9"/>
      <c r="C654" s="11"/>
      <c r="D654" s="11"/>
      <c r="E654" s="9"/>
      <c r="F654" s="9"/>
      <c r="G654" s="12"/>
      <c r="H654" s="12"/>
      <c r="I654" s="12"/>
      <c r="J654" s="12"/>
      <c r="K654" s="12"/>
      <c r="L654" s="12"/>
      <c r="M654" s="12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 spans="1:25" x14ac:dyDescent="0.3">
      <c r="A655" s="10"/>
      <c r="B655" s="9"/>
      <c r="C655" s="11"/>
      <c r="D655" s="11"/>
      <c r="E655" s="9"/>
      <c r="F655" s="9"/>
      <c r="G655" s="12"/>
      <c r="H655" s="12"/>
      <c r="I655" s="12"/>
      <c r="J655" s="12"/>
      <c r="K655" s="12"/>
      <c r="L655" s="12"/>
      <c r="M655" s="12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 spans="1:25" x14ac:dyDescent="0.3">
      <c r="A656" s="10"/>
      <c r="B656" s="9"/>
      <c r="C656" s="11"/>
      <c r="D656" s="11"/>
      <c r="E656" s="9"/>
      <c r="F656" s="9"/>
      <c r="G656" s="12"/>
      <c r="H656" s="12"/>
      <c r="I656" s="12"/>
      <c r="J656" s="12"/>
      <c r="K656" s="12"/>
      <c r="L656" s="12"/>
      <c r="M656" s="12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 spans="1:25" x14ac:dyDescent="0.3">
      <c r="A657" s="10"/>
      <c r="B657" s="9"/>
      <c r="C657" s="11"/>
      <c r="D657" s="11"/>
      <c r="E657" s="9"/>
      <c r="F657" s="9"/>
      <c r="G657" s="12"/>
      <c r="H657" s="12"/>
      <c r="I657" s="12"/>
      <c r="J657" s="12"/>
      <c r="K657" s="12"/>
      <c r="L657" s="12"/>
      <c r="M657" s="12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 spans="1:25" x14ac:dyDescent="0.3">
      <c r="A658" s="10"/>
      <c r="B658" s="9"/>
      <c r="C658" s="11"/>
      <c r="D658" s="11"/>
      <c r="E658" s="9"/>
      <c r="F658" s="9"/>
      <c r="G658" s="12"/>
      <c r="H658" s="12"/>
      <c r="I658" s="12"/>
      <c r="J658" s="12"/>
      <c r="K658" s="12"/>
      <c r="L658" s="12"/>
      <c r="M658" s="12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 spans="1:25" x14ac:dyDescent="0.3">
      <c r="A659" s="10"/>
      <c r="B659" s="9"/>
      <c r="C659" s="11"/>
      <c r="D659" s="11"/>
      <c r="E659" s="9"/>
      <c r="F659" s="9"/>
      <c r="G659" s="12"/>
      <c r="H659" s="12"/>
      <c r="I659" s="12"/>
      <c r="J659" s="12"/>
      <c r="K659" s="12"/>
      <c r="L659" s="12"/>
      <c r="M659" s="12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 spans="1:25" ht="31.2" customHeight="1" x14ac:dyDescent="0.3">
      <c r="A660" s="10"/>
      <c r="B660" s="9"/>
      <c r="C660" s="11"/>
      <c r="D660" s="11"/>
      <c r="E660" s="9"/>
      <c r="F660" s="9"/>
      <c r="G660" s="12"/>
      <c r="H660" s="12"/>
      <c r="I660" s="12"/>
      <c r="J660" s="12"/>
      <c r="K660" s="12"/>
      <c r="L660" s="12"/>
      <c r="M660" s="12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 spans="1:25" x14ac:dyDescent="0.3">
      <c r="A661" s="10"/>
      <c r="B661" s="9"/>
      <c r="C661" s="11"/>
      <c r="D661" s="11"/>
      <c r="E661" s="9"/>
      <c r="F661" s="9"/>
      <c r="G661" s="12"/>
      <c r="H661" s="12"/>
      <c r="I661" s="12"/>
      <c r="J661" s="12"/>
      <c r="K661" s="12"/>
      <c r="L661" s="12"/>
      <c r="M661" s="12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 spans="1:25" x14ac:dyDescent="0.3">
      <c r="A662" s="10"/>
      <c r="B662" s="9"/>
      <c r="C662" s="11"/>
      <c r="D662" s="11"/>
      <c r="E662" s="9"/>
      <c r="F662" s="9"/>
      <c r="G662" s="12"/>
      <c r="H662" s="12"/>
      <c r="I662" s="12"/>
      <c r="J662" s="12"/>
      <c r="K662" s="12"/>
      <c r="L662" s="12"/>
      <c r="M662" s="12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 spans="1:25" x14ac:dyDescent="0.3">
      <c r="A663" s="10"/>
      <c r="B663" s="9"/>
      <c r="C663" s="11"/>
      <c r="D663" s="11"/>
      <c r="E663" s="9"/>
      <c r="F663" s="9"/>
      <c r="G663" s="12"/>
      <c r="H663" s="12"/>
      <c r="I663" s="12"/>
      <c r="J663" s="12"/>
      <c r="K663" s="12"/>
      <c r="L663" s="12"/>
      <c r="M663" s="12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 spans="1:25" x14ac:dyDescent="0.3">
      <c r="A664" s="10"/>
      <c r="B664" s="9"/>
      <c r="C664" s="11"/>
      <c r="D664" s="11"/>
      <c r="E664" s="9"/>
      <c r="F664" s="9"/>
      <c r="G664" s="12"/>
      <c r="H664" s="12"/>
      <c r="I664" s="12"/>
      <c r="J664" s="12"/>
      <c r="K664" s="12"/>
      <c r="L664" s="12"/>
      <c r="M664" s="12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 spans="1:25" x14ac:dyDescent="0.3">
      <c r="A665" s="10"/>
      <c r="B665" s="9"/>
      <c r="C665" s="11"/>
      <c r="D665" s="11"/>
      <c r="E665" s="9"/>
      <c r="F665" s="9"/>
      <c r="G665" s="12"/>
      <c r="H665" s="12"/>
      <c r="I665" s="12"/>
      <c r="J665" s="12"/>
      <c r="K665" s="12"/>
      <c r="L665" s="12"/>
      <c r="M665" s="12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 spans="1:25" x14ac:dyDescent="0.3">
      <c r="A666" s="10"/>
      <c r="B666" s="9"/>
      <c r="C666" s="11"/>
      <c r="D666" s="11"/>
      <c r="E666" s="9"/>
      <c r="F666" s="9"/>
      <c r="G666" s="12"/>
      <c r="H666" s="12"/>
      <c r="I666" s="12"/>
      <c r="J666" s="12"/>
      <c r="K666" s="12"/>
      <c r="L666" s="12"/>
      <c r="M666" s="12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 spans="1:25" x14ac:dyDescent="0.3">
      <c r="A667" s="10"/>
      <c r="B667" s="9"/>
      <c r="C667" s="11"/>
      <c r="D667" s="11"/>
      <c r="E667" s="9"/>
      <c r="F667" s="9"/>
      <c r="G667" s="12"/>
      <c r="H667" s="12"/>
      <c r="I667" s="12"/>
      <c r="J667" s="12"/>
      <c r="K667" s="12"/>
      <c r="L667" s="12"/>
      <c r="M667" s="12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 spans="1:25" x14ac:dyDescent="0.3">
      <c r="A668" s="10"/>
      <c r="B668" s="9"/>
      <c r="C668" s="11"/>
      <c r="D668" s="11"/>
      <c r="E668" s="9"/>
      <c r="F668" s="9"/>
      <c r="G668" s="12"/>
      <c r="H668" s="12"/>
      <c r="I668" s="12"/>
      <c r="J668" s="12"/>
      <c r="K668" s="12"/>
      <c r="L668" s="12"/>
      <c r="M668" s="12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 spans="1:25" ht="31.2" customHeight="1" x14ac:dyDescent="0.3">
      <c r="A669" s="10"/>
      <c r="B669" s="9"/>
      <c r="C669" s="11"/>
      <c r="D669" s="11"/>
      <c r="E669" s="9"/>
      <c r="F669" s="9"/>
      <c r="G669" s="12"/>
      <c r="H669" s="12"/>
      <c r="I669" s="12"/>
      <c r="J669" s="12"/>
      <c r="K669" s="12"/>
      <c r="L669" s="12"/>
      <c r="M669" s="12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 spans="1:25" x14ac:dyDescent="0.3">
      <c r="A670" s="10"/>
      <c r="B670" s="9"/>
      <c r="C670" s="11"/>
      <c r="D670" s="11"/>
      <c r="E670" s="9"/>
      <c r="F670" s="9"/>
      <c r="G670" s="12"/>
      <c r="H670" s="12"/>
      <c r="I670" s="12"/>
      <c r="J670" s="12"/>
      <c r="K670" s="12"/>
      <c r="L670" s="12"/>
      <c r="M670" s="12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 spans="1:25" x14ac:dyDescent="0.3">
      <c r="A671" s="10"/>
      <c r="B671" s="9"/>
      <c r="C671" s="11"/>
      <c r="D671" s="11"/>
      <c r="E671" s="9"/>
      <c r="F671" s="9"/>
      <c r="G671" s="12"/>
      <c r="H671" s="12"/>
      <c r="I671" s="12"/>
      <c r="J671" s="12"/>
      <c r="K671" s="12"/>
      <c r="L671" s="12"/>
      <c r="M671" s="12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 spans="1:25" x14ac:dyDescent="0.3">
      <c r="A672" s="10"/>
      <c r="B672" s="9"/>
      <c r="C672" s="11"/>
      <c r="D672" s="11"/>
      <c r="E672" s="9"/>
      <c r="F672" s="9"/>
      <c r="G672" s="12"/>
      <c r="H672" s="12"/>
      <c r="I672" s="12"/>
      <c r="J672" s="12"/>
      <c r="K672" s="12"/>
      <c r="L672" s="12"/>
      <c r="M672" s="12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 spans="1:25" x14ac:dyDescent="0.3">
      <c r="A673" s="10"/>
      <c r="B673" s="9"/>
      <c r="C673" s="11"/>
      <c r="D673" s="11"/>
      <c r="E673" s="9"/>
      <c r="F673" s="9"/>
      <c r="G673" s="12"/>
      <c r="H673" s="12"/>
      <c r="I673" s="12"/>
      <c r="J673" s="12"/>
      <c r="K673" s="12"/>
      <c r="L673" s="12"/>
      <c r="M673" s="12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 spans="1:25" x14ac:dyDescent="0.3">
      <c r="A674" s="10"/>
      <c r="B674" s="9"/>
      <c r="C674" s="11"/>
      <c r="D674" s="11"/>
      <c r="E674" s="9"/>
      <c r="F674" s="9"/>
      <c r="G674" s="12"/>
      <c r="H674" s="12"/>
      <c r="I674" s="12"/>
      <c r="J674" s="12"/>
      <c r="K674" s="12"/>
      <c r="L674" s="12"/>
      <c r="M674" s="12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 spans="1:25" ht="31.2" customHeight="1" x14ac:dyDescent="0.3">
      <c r="A675" s="10"/>
      <c r="B675" s="9"/>
      <c r="C675" s="11"/>
      <c r="D675" s="11"/>
      <c r="E675" s="9"/>
      <c r="F675" s="9"/>
      <c r="G675" s="12"/>
      <c r="H675" s="12"/>
      <c r="I675" s="12"/>
      <c r="J675" s="12"/>
      <c r="K675" s="12"/>
      <c r="L675" s="12"/>
      <c r="M675" s="12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 spans="1:25" x14ac:dyDescent="0.3">
      <c r="A676" s="10"/>
      <c r="B676" s="9"/>
      <c r="C676" s="11"/>
      <c r="D676" s="11"/>
      <c r="E676" s="9"/>
      <c r="F676" s="9"/>
      <c r="G676" s="12"/>
      <c r="H676" s="12"/>
      <c r="I676" s="12"/>
      <c r="J676" s="12"/>
      <c r="K676" s="12"/>
      <c r="L676" s="12"/>
      <c r="M676" s="12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 spans="1:25" x14ac:dyDescent="0.3">
      <c r="A677" s="10"/>
      <c r="B677" s="9"/>
      <c r="C677" s="11"/>
      <c r="D677" s="11"/>
      <c r="E677" s="9"/>
      <c r="F677" s="9"/>
      <c r="G677" s="12"/>
      <c r="H677" s="12"/>
      <c r="I677" s="12"/>
      <c r="J677" s="12"/>
      <c r="K677" s="12"/>
      <c r="L677" s="12"/>
      <c r="M677" s="12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 spans="1:25" x14ac:dyDescent="0.3">
      <c r="A678" s="10"/>
      <c r="B678" s="9"/>
      <c r="C678" s="11"/>
      <c r="D678" s="11"/>
      <c r="E678" s="9"/>
      <c r="F678" s="9"/>
      <c r="G678" s="12"/>
      <c r="H678" s="12"/>
      <c r="I678" s="12"/>
      <c r="J678" s="12"/>
      <c r="K678" s="12"/>
      <c r="L678" s="12"/>
      <c r="M678" s="12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 spans="1:25" x14ac:dyDescent="0.3">
      <c r="A679" s="10"/>
      <c r="B679" s="9"/>
      <c r="C679" s="11"/>
      <c r="D679" s="11"/>
      <c r="E679" s="9"/>
      <c r="F679" s="9"/>
      <c r="G679" s="12"/>
      <c r="H679" s="12"/>
      <c r="I679" s="12"/>
      <c r="J679" s="12"/>
      <c r="K679" s="12"/>
      <c r="L679" s="12"/>
      <c r="M679" s="12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 spans="1:25" ht="31.2" customHeight="1" x14ac:dyDescent="0.3">
      <c r="A680" s="10"/>
      <c r="B680" s="9"/>
      <c r="C680" s="11"/>
      <c r="D680" s="11"/>
      <c r="E680" s="9"/>
      <c r="F680" s="9"/>
      <c r="G680" s="12"/>
      <c r="H680" s="12"/>
      <c r="I680" s="12"/>
      <c r="J680" s="12"/>
      <c r="K680" s="12"/>
      <c r="L680" s="12"/>
      <c r="M680" s="12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 spans="1:25" x14ac:dyDescent="0.3">
      <c r="A681" s="10"/>
      <c r="B681" s="9"/>
      <c r="C681" s="11"/>
      <c r="D681" s="11"/>
      <c r="E681" s="9"/>
      <c r="F681" s="9"/>
      <c r="G681" s="12"/>
      <c r="H681" s="12"/>
      <c r="I681" s="12"/>
      <c r="J681" s="12"/>
      <c r="K681" s="12"/>
      <c r="L681" s="12"/>
      <c r="M681" s="12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 spans="1:25" x14ac:dyDescent="0.3">
      <c r="A682" s="10"/>
      <c r="B682" s="9"/>
      <c r="C682" s="11"/>
      <c r="D682" s="11"/>
      <c r="E682" s="9"/>
      <c r="F682" s="9"/>
      <c r="G682" s="12"/>
      <c r="H682" s="12"/>
      <c r="I682" s="12"/>
      <c r="J682" s="12"/>
      <c r="K682" s="12"/>
      <c r="L682" s="12"/>
      <c r="M682" s="12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 spans="1:25" x14ac:dyDescent="0.3">
      <c r="A683" s="10"/>
      <c r="B683" s="9"/>
      <c r="C683" s="11"/>
      <c r="D683" s="11"/>
      <c r="E683" s="9"/>
      <c r="F683" s="9"/>
      <c r="G683" s="12"/>
      <c r="H683" s="12"/>
      <c r="I683" s="12"/>
      <c r="J683" s="12"/>
      <c r="K683" s="12"/>
      <c r="L683" s="12"/>
      <c r="M683" s="12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 spans="1:25" x14ac:dyDescent="0.3">
      <c r="A684" s="10"/>
      <c r="B684" s="9"/>
      <c r="C684" s="11"/>
      <c r="D684" s="11"/>
      <c r="E684" s="9"/>
      <c r="F684" s="9"/>
      <c r="G684" s="12"/>
      <c r="H684" s="12"/>
      <c r="I684" s="12"/>
      <c r="J684" s="12"/>
      <c r="K684" s="12"/>
      <c r="L684" s="12"/>
      <c r="M684" s="12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 spans="1:25" x14ac:dyDescent="0.3">
      <c r="A685" s="10"/>
      <c r="B685" s="9"/>
      <c r="C685" s="11"/>
      <c r="D685" s="11"/>
      <c r="E685" s="9"/>
      <c r="F685" s="9"/>
      <c r="G685" s="12"/>
      <c r="H685" s="12"/>
      <c r="I685" s="12"/>
      <c r="J685" s="12"/>
      <c r="K685" s="12"/>
      <c r="L685" s="12"/>
      <c r="M685" s="12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 spans="1:25" ht="31.2" customHeight="1" x14ac:dyDescent="0.3">
      <c r="A686" s="10"/>
      <c r="B686" s="9"/>
      <c r="C686" s="11"/>
      <c r="D686" s="11"/>
      <c r="E686" s="9"/>
      <c r="F686" s="9"/>
      <c r="G686" s="12"/>
      <c r="H686" s="12"/>
      <c r="I686" s="12"/>
      <c r="J686" s="12"/>
      <c r="K686" s="12"/>
      <c r="L686" s="12"/>
      <c r="M686" s="12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 spans="1:25" x14ac:dyDescent="0.3">
      <c r="A687" s="10"/>
      <c r="B687" s="9"/>
      <c r="C687" s="11"/>
      <c r="D687" s="11"/>
      <c r="E687" s="9"/>
      <c r="F687" s="9"/>
      <c r="G687" s="12"/>
      <c r="H687" s="12"/>
      <c r="I687" s="12"/>
      <c r="J687" s="12"/>
      <c r="K687" s="12"/>
      <c r="L687" s="12"/>
      <c r="M687" s="12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 spans="1:25" x14ac:dyDescent="0.3">
      <c r="A688" s="10"/>
      <c r="B688" s="9"/>
      <c r="C688" s="11"/>
      <c r="D688" s="11"/>
      <c r="E688" s="9"/>
      <c r="F688" s="9"/>
      <c r="G688" s="12"/>
      <c r="H688" s="12"/>
      <c r="I688" s="12"/>
      <c r="J688" s="12"/>
      <c r="K688" s="12"/>
      <c r="L688" s="12"/>
      <c r="M688" s="12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 spans="1:25" x14ac:dyDescent="0.3">
      <c r="A689" s="10"/>
      <c r="B689" s="9"/>
      <c r="C689" s="11"/>
      <c r="D689" s="11"/>
      <c r="E689" s="9"/>
      <c r="F689" s="9"/>
      <c r="G689" s="12"/>
      <c r="H689" s="12"/>
      <c r="I689" s="12"/>
      <c r="J689" s="12"/>
      <c r="K689" s="12"/>
      <c r="L689" s="12"/>
      <c r="M689" s="12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 spans="1:25" x14ac:dyDescent="0.3">
      <c r="A690" s="10"/>
      <c r="B690" s="9"/>
      <c r="C690" s="11"/>
      <c r="D690" s="11"/>
      <c r="E690" s="9"/>
      <c r="F690" s="9"/>
      <c r="G690" s="12"/>
      <c r="H690" s="12"/>
      <c r="I690" s="12"/>
      <c r="J690" s="12"/>
      <c r="K690" s="12"/>
      <c r="L690" s="12"/>
      <c r="M690" s="12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 spans="1:25" x14ac:dyDescent="0.3">
      <c r="A691" s="10"/>
      <c r="B691" s="9"/>
      <c r="C691" s="11"/>
      <c r="D691" s="11"/>
      <c r="E691" s="9"/>
      <c r="F691" s="9"/>
      <c r="G691" s="12"/>
      <c r="H691" s="12"/>
      <c r="I691" s="12"/>
      <c r="J691" s="12"/>
      <c r="K691" s="12"/>
      <c r="L691" s="12"/>
      <c r="M691" s="12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 spans="1:25" ht="31.2" customHeight="1" x14ac:dyDescent="0.3">
      <c r="A692" s="10"/>
      <c r="B692" s="9"/>
      <c r="C692" s="11"/>
      <c r="D692" s="11"/>
      <c r="E692" s="9"/>
      <c r="F692" s="9"/>
      <c r="G692" s="12"/>
      <c r="H692" s="12"/>
      <c r="I692" s="12"/>
      <c r="J692" s="12"/>
      <c r="K692" s="12"/>
      <c r="L692" s="12"/>
      <c r="M692" s="12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 spans="1:25" x14ac:dyDescent="0.3">
      <c r="A693" s="10"/>
      <c r="B693" s="9"/>
      <c r="C693" s="11"/>
      <c r="D693" s="11"/>
      <c r="E693" s="9"/>
      <c r="F693" s="9"/>
      <c r="G693" s="12"/>
      <c r="H693" s="12"/>
      <c r="I693" s="12"/>
      <c r="J693" s="12"/>
      <c r="K693" s="12"/>
      <c r="L693" s="12"/>
      <c r="M693" s="12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 spans="1:25" x14ac:dyDescent="0.3">
      <c r="A694" s="10"/>
      <c r="B694" s="9"/>
      <c r="C694" s="11"/>
      <c r="D694" s="11"/>
      <c r="E694" s="9"/>
      <c r="F694" s="9"/>
      <c r="G694" s="12"/>
      <c r="H694" s="12"/>
      <c r="I694" s="12"/>
      <c r="J694" s="12"/>
      <c r="K694" s="12"/>
      <c r="L694" s="12"/>
      <c r="M694" s="12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 spans="1:25" x14ac:dyDescent="0.3">
      <c r="A695" s="10"/>
      <c r="B695" s="9"/>
      <c r="C695" s="11"/>
      <c r="D695" s="11"/>
      <c r="E695" s="9"/>
      <c r="F695" s="9"/>
      <c r="G695" s="12"/>
      <c r="H695" s="12"/>
      <c r="I695" s="12"/>
      <c r="J695" s="12"/>
      <c r="K695" s="12"/>
      <c r="L695" s="12"/>
      <c r="M695" s="12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 spans="1:25" x14ac:dyDescent="0.3">
      <c r="A696" s="10"/>
      <c r="B696" s="9"/>
      <c r="C696" s="11"/>
      <c r="D696" s="11"/>
      <c r="E696" s="9"/>
      <c r="F696" s="9"/>
      <c r="G696" s="12"/>
      <c r="H696" s="12"/>
      <c r="I696" s="12"/>
      <c r="J696" s="12"/>
      <c r="K696" s="12"/>
      <c r="L696" s="12"/>
      <c r="M696" s="12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 spans="1:25" x14ac:dyDescent="0.3">
      <c r="A697" s="10"/>
      <c r="B697" s="9"/>
      <c r="C697" s="11"/>
      <c r="D697" s="11"/>
      <c r="E697" s="9"/>
      <c r="F697" s="9"/>
      <c r="G697" s="12"/>
      <c r="H697" s="12"/>
      <c r="I697" s="12"/>
      <c r="J697" s="12"/>
      <c r="K697" s="12"/>
      <c r="L697" s="12"/>
      <c r="M697" s="12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 spans="1:25" ht="31.2" customHeight="1" x14ac:dyDescent="0.3">
      <c r="A698" s="10"/>
      <c r="B698" s="9"/>
      <c r="C698" s="11"/>
      <c r="D698" s="11"/>
      <c r="E698" s="9"/>
      <c r="F698" s="9"/>
      <c r="G698" s="12"/>
      <c r="H698" s="12"/>
      <c r="I698" s="12"/>
      <c r="J698" s="12"/>
      <c r="K698" s="12"/>
      <c r="L698" s="12"/>
      <c r="M698" s="12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 spans="1:25" x14ac:dyDescent="0.3">
      <c r="A699" s="10"/>
      <c r="B699" s="9"/>
      <c r="C699" s="11"/>
      <c r="D699" s="11"/>
      <c r="E699" s="9"/>
      <c r="F699" s="9"/>
      <c r="G699" s="12"/>
      <c r="H699" s="12"/>
      <c r="I699" s="12"/>
      <c r="J699" s="12"/>
      <c r="K699" s="12"/>
      <c r="L699" s="12"/>
      <c r="M699" s="12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 spans="1:25" x14ac:dyDescent="0.3">
      <c r="A700" s="10"/>
      <c r="B700" s="9"/>
      <c r="C700" s="11"/>
      <c r="D700" s="11"/>
      <c r="E700" s="9"/>
      <c r="F700" s="9"/>
      <c r="G700" s="12"/>
      <c r="H700" s="12"/>
      <c r="I700" s="12"/>
      <c r="J700" s="12"/>
      <c r="K700" s="12"/>
      <c r="L700" s="12"/>
      <c r="M700" s="12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 spans="1:25" x14ac:dyDescent="0.3">
      <c r="A701" s="10"/>
      <c r="B701" s="9"/>
      <c r="C701" s="11"/>
      <c r="D701" s="11"/>
      <c r="E701" s="9"/>
      <c r="F701" s="9"/>
      <c r="G701" s="12"/>
      <c r="H701" s="12"/>
      <c r="I701" s="12"/>
      <c r="J701" s="12"/>
      <c r="K701" s="12"/>
      <c r="L701" s="12"/>
      <c r="M701" s="12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 spans="1:25" x14ac:dyDescent="0.3">
      <c r="A702" s="10"/>
      <c r="B702" s="9"/>
      <c r="C702" s="11"/>
      <c r="D702" s="11"/>
      <c r="E702" s="9"/>
      <c r="F702" s="9"/>
      <c r="G702" s="12"/>
      <c r="H702" s="12"/>
      <c r="I702" s="12"/>
      <c r="J702" s="12"/>
      <c r="K702" s="12"/>
      <c r="L702" s="12"/>
      <c r="M702" s="12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 spans="1:25" ht="31.2" customHeight="1" x14ac:dyDescent="0.3">
      <c r="A703" s="10"/>
      <c r="B703" s="9"/>
      <c r="C703" s="11"/>
      <c r="D703" s="11"/>
      <c r="E703" s="9"/>
      <c r="F703" s="9"/>
      <c r="G703" s="12"/>
      <c r="H703" s="12"/>
      <c r="I703" s="12"/>
      <c r="J703" s="12"/>
      <c r="K703" s="12"/>
      <c r="L703" s="12"/>
      <c r="M703" s="12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 spans="1:25" x14ac:dyDescent="0.3">
      <c r="A704" s="10"/>
      <c r="B704" s="9"/>
      <c r="C704" s="11"/>
      <c r="D704" s="11"/>
      <c r="E704" s="9"/>
      <c r="F704" s="9"/>
      <c r="G704" s="12"/>
      <c r="H704" s="12"/>
      <c r="I704" s="12"/>
      <c r="J704" s="12"/>
      <c r="K704" s="12"/>
      <c r="L704" s="12"/>
      <c r="M704" s="12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 spans="1:22" x14ac:dyDescent="0.3">
      <c r="A705" s="10"/>
      <c r="B705" s="9"/>
      <c r="C705" s="11"/>
      <c r="D705" s="11"/>
      <c r="E705" s="9"/>
      <c r="F705" s="9"/>
      <c r="G705" s="12"/>
      <c r="H705" s="12"/>
      <c r="I705" s="12"/>
      <c r="J705" s="12"/>
      <c r="K705" s="12"/>
      <c r="L705" s="12"/>
      <c r="M705" s="12"/>
      <c r="N705" s="9"/>
      <c r="O705" s="9"/>
      <c r="P705" s="9"/>
      <c r="Q705" s="9"/>
      <c r="R705" s="9"/>
      <c r="S705" s="9"/>
      <c r="T705" s="9"/>
      <c r="U705" s="9"/>
      <c r="V705" s="9"/>
    </row>
    <row r="706" spans="1:22" x14ac:dyDescent="0.3">
      <c r="A706" s="10"/>
      <c r="B706" s="9"/>
      <c r="C706" s="11"/>
      <c r="D706" s="11"/>
      <c r="E706" s="9"/>
      <c r="F706" s="9"/>
      <c r="G706" s="12"/>
      <c r="H706" s="12"/>
      <c r="I706" s="12"/>
      <c r="J706" s="12"/>
      <c r="K706" s="12"/>
      <c r="L706" s="12"/>
      <c r="M706" s="12"/>
      <c r="N706" s="9"/>
      <c r="O706" s="9"/>
      <c r="P706" s="9"/>
      <c r="Q706" s="9"/>
      <c r="R706" s="9"/>
      <c r="S706" s="9"/>
      <c r="T706" s="9"/>
      <c r="U706" s="9"/>
      <c r="V706" s="9"/>
    </row>
    <row r="707" spans="1:22" ht="31.2" customHeight="1" x14ac:dyDescent="0.3">
      <c r="A707" s="10"/>
      <c r="B707" s="9"/>
      <c r="C707" s="11"/>
      <c r="D707" s="11"/>
      <c r="E707" s="9"/>
      <c r="F707" s="9"/>
      <c r="G707" s="12"/>
      <c r="H707" s="12"/>
      <c r="I707" s="12"/>
      <c r="J707" s="12"/>
      <c r="K707" s="12"/>
      <c r="L707" s="12"/>
      <c r="M707" s="12"/>
      <c r="N707" s="9"/>
      <c r="O707" s="9"/>
      <c r="P707" s="9"/>
      <c r="Q707" s="9"/>
      <c r="R707" s="9"/>
      <c r="S707" s="9"/>
      <c r="T707" s="9"/>
      <c r="U707" s="9"/>
      <c r="V707" s="9"/>
    </row>
    <row r="708" spans="1:22" x14ac:dyDescent="0.3">
      <c r="A708" s="10"/>
      <c r="B708" s="9"/>
      <c r="C708" s="11"/>
      <c r="D708" s="11"/>
      <c r="E708" s="9"/>
      <c r="F708" s="9"/>
      <c r="G708" s="12"/>
      <c r="H708" s="12"/>
      <c r="I708" s="12"/>
      <c r="J708" s="12"/>
      <c r="K708" s="12"/>
      <c r="L708" s="12"/>
      <c r="M708" s="12"/>
      <c r="N708" s="9"/>
      <c r="O708" s="9"/>
      <c r="P708" s="9"/>
      <c r="Q708" s="9"/>
      <c r="R708" s="9"/>
      <c r="S708" s="9"/>
      <c r="T708" s="9"/>
      <c r="U708" s="9"/>
      <c r="V708" s="9"/>
    </row>
    <row r="709" spans="1:22" x14ac:dyDescent="0.3">
      <c r="A709" s="10"/>
      <c r="B709" s="9"/>
      <c r="C709" s="11"/>
      <c r="D709" s="11"/>
      <c r="E709" s="9"/>
      <c r="F709" s="9"/>
      <c r="G709" s="12"/>
      <c r="H709" s="12"/>
      <c r="I709" s="12"/>
      <c r="J709" s="12"/>
      <c r="K709" s="12"/>
      <c r="L709" s="12"/>
      <c r="M709" s="12"/>
      <c r="N709" s="9"/>
      <c r="O709" s="9"/>
      <c r="P709" s="9"/>
      <c r="Q709" s="9"/>
      <c r="R709" s="9"/>
      <c r="S709" s="9"/>
      <c r="T709" s="9"/>
      <c r="U709" s="9"/>
      <c r="V709" s="9"/>
    </row>
    <row r="710" spans="1:22" x14ac:dyDescent="0.3">
      <c r="A710" s="10"/>
      <c r="B710" s="9"/>
      <c r="C710" s="11"/>
      <c r="D710" s="11"/>
      <c r="E710" s="9"/>
      <c r="F710" s="9"/>
      <c r="G710" s="12"/>
      <c r="H710" s="12"/>
      <c r="I710" s="12"/>
      <c r="J710" s="12"/>
      <c r="K710" s="12"/>
      <c r="L710" s="12"/>
      <c r="M710" s="12"/>
      <c r="N710" s="9"/>
      <c r="O710" s="9"/>
      <c r="P710" s="9"/>
      <c r="Q710" s="9"/>
      <c r="R710" s="9"/>
      <c r="S710" s="9"/>
      <c r="T710" s="9"/>
      <c r="U710" s="9"/>
      <c r="V710" s="9"/>
    </row>
    <row r="711" spans="1:22" x14ac:dyDescent="0.3">
      <c r="A711" s="10"/>
      <c r="B711" s="9"/>
      <c r="C711" s="11"/>
      <c r="D711" s="11"/>
      <c r="E711" s="9"/>
      <c r="F711" s="9"/>
      <c r="G711" s="12"/>
      <c r="H711" s="12"/>
      <c r="I711" s="12"/>
      <c r="J711" s="12"/>
      <c r="K711" s="12"/>
      <c r="L711" s="12"/>
      <c r="M711" s="12"/>
      <c r="N711" s="9"/>
      <c r="O711" s="9"/>
      <c r="P711" s="9"/>
      <c r="Q711" s="9"/>
      <c r="R711" s="9"/>
      <c r="S711" s="9"/>
      <c r="T711" s="9"/>
      <c r="U711" s="9"/>
      <c r="V711" s="9"/>
    </row>
    <row r="712" spans="1:22" ht="31.2" customHeight="1" x14ac:dyDescent="0.3">
      <c r="A712" s="10"/>
      <c r="B712" s="9"/>
      <c r="C712" s="11"/>
      <c r="D712" s="11"/>
      <c r="E712" s="9"/>
      <c r="F712" s="9"/>
      <c r="G712" s="12"/>
      <c r="H712" s="12"/>
      <c r="I712" s="12"/>
      <c r="J712" s="12"/>
      <c r="K712" s="12"/>
      <c r="L712" s="12"/>
      <c r="M712" s="12"/>
      <c r="N712" s="9"/>
      <c r="O712" s="9"/>
      <c r="P712" s="9"/>
      <c r="Q712" s="9"/>
      <c r="R712" s="9"/>
      <c r="S712" s="9"/>
      <c r="T712" s="9"/>
      <c r="U712" s="9"/>
      <c r="V712" s="9"/>
    </row>
    <row r="713" spans="1:22" x14ac:dyDescent="0.3">
      <c r="A713" s="10"/>
      <c r="B713" s="9"/>
      <c r="C713" s="11"/>
      <c r="D713" s="11"/>
      <c r="E713" s="9"/>
      <c r="F713" s="9"/>
      <c r="G713" s="12"/>
      <c r="H713" s="12"/>
      <c r="I713" s="12"/>
      <c r="J713" s="12"/>
      <c r="K713" s="12"/>
      <c r="L713" s="12"/>
      <c r="M713" s="12"/>
      <c r="N713" s="9"/>
      <c r="O713" s="9"/>
      <c r="P713" s="9"/>
      <c r="Q713" s="9"/>
      <c r="R713" s="9"/>
      <c r="S713" s="9"/>
      <c r="T713" s="9"/>
      <c r="U713" s="9"/>
      <c r="V713" s="9"/>
    </row>
    <row r="714" spans="1:22" x14ac:dyDescent="0.3">
      <c r="A714" s="10"/>
      <c r="B714" s="9"/>
      <c r="C714" s="11"/>
      <c r="D714" s="11"/>
      <c r="E714" s="9"/>
      <c r="F714" s="9"/>
      <c r="G714" s="12"/>
      <c r="H714" s="12"/>
      <c r="I714" s="12"/>
      <c r="J714" s="12"/>
      <c r="K714" s="12"/>
      <c r="L714" s="12"/>
      <c r="M714" s="12"/>
      <c r="N714" s="9"/>
      <c r="O714" s="9"/>
      <c r="P714" s="9"/>
      <c r="Q714" s="9"/>
      <c r="R714" s="9"/>
      <c r="S714" s="9"/>
      <c r="T714" s="9"/>
      <c r="U714" s="9"/>
      <c r="V714" s="9"/>
    </row>
    <row r="715" spans="1:22" x14ac:dyDescent="0.3">
      <c r="A715" s="10"/>
      <c r="B715" s="9"/>
      <c r="C715" s="11"/>
      <c r="D715" s="11"/>
      <c r="E715" s="9"/>
      <c r="F715" s="9"/>
      <c r="G715" s="12"/>
      <c r="H715" s="12"/>
      <c r="I715" s="12"/>
      <c r="J715" s="12"/>
      <c r="K715" s="12"/>
      <c r="L715" s="12"/>
      <c r="M715" s="12"/>
      <c r="N715" s="9"/>
      <c r="O715" s="9"/>
      <c r="P715" s="9"/>
      <c r="Q715" s="9"/>
      <c r="R715" s="9"/>
      <c r="S715" s="9"/>
      <c r="T715" s="9"/>
      <c r="U715" s="9"/>
      <c r="V715" s="9"/>
    </row>
    <row r="716" spans="1:22" x14ac:dyDescent="0.3">
      <c r="A716" s="10"/>
      <c r="B716" s="9"/>
      <c r="C716" s="11"/>
      <c r="D716" s="11"/>
      <c r="E716" s="9"/>
      <c r="F716" s="9"/>
      <c r="G716" s="12"/>
      <c r="H716" s="12"/>
      <c r="I716" s="12"/>
      <c r="J716" s="12"/>
      <c r="K716" s="12"/>
      <c r="L716" s="12"/>
      <c r="M716" s="12"/>
      <c r="N716" s="9"/>
      <c r="O716" s="9"/>
      <c r="P716" s="9"/>
      <c r="Q716" s="9"/>
      <c r="R716" s="9"/>
      <c r="S716" s="9"/>
      <c r="T716" s="9"/>
      <c r="U716" s="9"/>
      <c r="V716" s="9"/>
    </row>
    <row r="717" spans="1:22" x14ac:dyDescent="0.3">
      <c r="A717" s="10"/>
      <c r="B717" s="9"/>
      <c r="C717" s="11"/>
      <c r="D717" s="11"/>
      <c r="E717" s="9"/>
      <c r="F717" s="9"/>
      <c r="G717" s="12"/>
      <c r="H717" s="12"/>
      <c r="I717" s="12"/>
      <c r="J717" s="12"/>
      <c r="K717" s="12"/>
      <c r="L717" s="12"/>
      <c r="M717" s="12"/>
      <c r="N717" s="9"/>
      <c r="O717" s="9"/>
      <c r="P717" s="9"/>
      <c r="Q717" s="9"/>
      <c r="R717" s="9"/>
      <c r="S717" s="9"/>
      <c r="T717" s="9"/>
      <c r="U717" s="9"/>
      <c r="V717" s="9"/>
    </row>
    <row r="718" spans="1:22" x14ac:dyDescent="0.3">
      <c r="A718" s="10"/>
      <c r="B718" s="9"/>
      <c r="C718" s="11"/>
      <c r="D718" s="11"/>
      <c r="E718" s="9"/>
      <c r="F718" s="9"/>
      <c r="G718" s="12"/>
      <c r="H718" s="12"/>
      <c r="I718" s="12"/>
      <c r="J718" s="12"/>
      <c r="K718" s="12"/>
      <c r="L718" s="12"/>
      <c r="M718" s="12"/>
      <c r="N718" s="9"/>
      <c r="O718" s="9"/>
      <c r="P718" s="9"/>
      <c r="Q718" s="9"/>
      <c r="R718" s="9"/>
      <c r="S718" s="9"/>
      <c r="T718" s="9"/>
      <c r="U718" s="9"/>
      <c r="V718" s="9"/>
    </row>
    <row r="719" spans="1:22" x14ac:dyDescent="0.3">
      <c r="A719" s="10"/>
      <c r="B719" s="9"/>
      <c r="C719" s="11"/>
      <c r="D719" s="11"/>
      <c r="E719" s="9"/>
      <c r="F719" s="9"/>
      <c r="G719" s="12"/>
      <c r="H719" s="12"/>
      <c r="I719" s="12"/>
      <c r="J719" s="12"/>
      <c r="K719" s="12"/>
      <c r="L719" s="12"/>
      <c r="M719" s="12"/>
      <c r="N719" s="9"/>
      <c r="O719" s="9"/>
      <c r="P719" s="9"/>
      <c r="Q719" s="9"/>
      <c r="R719" s="9"/>
      <c r="S719" s="9"/>
      <c r="T719" s="9"/>
      <c r="U719" s="9"/>
      <c r="V719" s="9"/>
    </row>
    <row r="720" spans="1:22" x14ac:dyDescent="0.3">
      <c r="A720" s="10"/>
      <c r="B720" s="9"/>
      <c r="C720" s="11"/>
      <c r="D720" s="11"/>
      <c r="E720" s="9"/>
      <c r="F720" s="9"/>
      <c r="G720" s="12"/>
      <c r="H720" s="12"/>
      <c r="I720" s="12"/>
      <c r="J720" s="12"/>
      <c r="K720" s="12"/>
      <c r="L720" s="12"/>
      <c r="M720" s="12"/>
      <c r="N720" s="9"/>
      <c r="O720" s="9"/>
      <c r="P720" s="9"/>
      <c r="Q720" s="9"/>
      <c r="R720" s="9"/>
      <c r="S720" s="9"/>
      <c r="T720" s="9"/>
      <c r="U720" s="9"/>
      <c r="V720" s="9"/>
    </row>
    <row r="721" spans="1:22" x14ac:dyDescent="0.3">
      <c r="A721" s="10"/>
      <c r="B721" s="9"/>
      <c r="C721" s="11"/>
      <c r="D721" s="11"/>
      <c r="E721" s="9"/>
      <c r="F721" s="9"/>
      <c r="G721" s="12"/>
      <c r="H721" s="12"/>
      <c r="I721" s="12"/>
      <c r="J721" s="12"/>
      <c r="K721" s="12"/>
      <c r="L721" s="12"/>
      <c r="M721" s="12"/>
      <c r="N721" s="9"/>
      <c r="O721" s="9"/>
      <c r="P721" s="9"/>
      <c r="Q721" s="9"/>
      <c r="R721" s="9"/>
      <c r="S721" s="9"/>
      <c r="T721" s="9"/>
      <c r="U721" s="9"/>
      <c r="V721" s="9"/>
    </row>
    <row r="722" spans="1:22" x14ac:dyDescent="0.3">
      <c r="A722" s="10"/>
      <c r="B722" s="9"/>
      <c r="C722" s="11"/>
      <c r="D722" s="11"/>
      <c r="E722" s="9"/>
      <c r="F722" s="9"/>
      <c r="G722" s="12"/>
      <c r="H722" s="12"/>
      <c r="I722" s="12"/>
      <c r="J722" s="12"/>
      <c r="K722" s="12"/>
      <c r="L722" s="12"/>
      <c r="M722" s="12"/>
      <c r="N722" s="9"/>
      <c r="O722" s="9"/>
      <c r="P722" s="9"/>
      <c r="Q722" s="9"/>
      <c r="R722" s="9"/>
      <c r="S722" s="9"/>
      <c r="T722" s="9"/>
      <c r="U722" s="9"/>
      <c r="V722" s="9"/>
    </row>
    <row r="723" spans="1:22" x14ac:dyDescent="0.3">
      <c r="A723" s="10"/>
      <c r="B723" s="9"/>
      <c r="C723" s="11"/>
      <c r="D723" s="11"/>
      <c r="E723" s="9"/>
      <c r="F723" s="9"/>
      <c r="G723" s="12"/>
      <c r="H723" s="12"/>
      <c r="I723" s="12"/>
      <c r="J723" s="12"/>
      <c r="K723" s="12"/>
      <c r="L723" s="12"/>
      <c r="M723" s="12"/>
      <c r="N723" s="9"/>
      <c r="O723" s="9"/>
      <c r="P723" s="9"/>
      <c r="Q723" s="9"/>
      <c r="R723" s="9"/>
      <c r="S723" s="9"/>
      <c r="T723" s="9"/>
      <c r="U723" s="9"/>
      <c r="V723" s="9"/>
    </row>
    <row r="724" spans="1:22" x14ac:dyDescent="0.3">
      <c r="A724" s="10"/>
      <c r="B724" s="9"/>
      <c r="C724" s="11"/>
      <c r="D724" s="11"/>
      <c r="E724" s="9"/>
      <c r="F724" s="9"/>
      <c r="G724" s="12"/>
      <c r="H724" s="12"/>
      <c r="I724" s="12"/>
      <c r="J724" s="12"/>
      <c r="K724" s="12"/>
      <c r="L724" s="12"/>
      <c r="M724" s="12"/>
      <c r="N724" s="9"/>
      <c r="O724" s="9"/>
      <c r="P724" s="9"/>
      <c r="Q724" s="9"/>
      <c r="R724" s="9"/>
      <c r="S724" s="9"/>
      <c r="T724" s="9"/>
      <c r="U724" s="9"/>
      <c r="V724" s="9"/>
    </row>
    <row r="725" spans="1:22" x14ac:dyDescent="0.3">
      <c r="A725" s="10"/>
      <c r="B725" s="9"/>
      <c r="C725" s="11"/>
      <c r="D725" s="11"/>
      <c r="E725" s="9"/>
      <c r="F725" s="9"/>
      <c r="G725" s="12"/>
      <c r="H725" s="12"/>
      <c r="I725" s="12"/>
      <c r="J725" s="12"/>
      <c r="K725" s="12"/>
      <c r="L725" s="12"/>
      <c r="M725" s="12"/>
      <c r="N725" s="9"/>
      <c r="O725" s="9"/>
      <c r="P725" s="9"/>
      <c r="Q725" s="9"/>
      <c r="R725" s="9"/>
      <c r="S725" s="9"/>
      <c r="T725" s="9"/>
      <c r="U725" s="9"/>
      <c r="V725" s="9"/>
    </row>
    <row r="726" spans="1:22" x14ac:dyDescent="0.3">
      <c r="A726" s="10"/>
      <c r="B726" s="9"/>
      <c r="C726" s="11"/>
      <c r="D726" s="11"/>
      <c r="E726" s="9"/>
      <c r="F726" s="9"/>
      <c r="G726" s="12"/>
      <c r="H726" s="12"/>
      <c r="I726" s="12"/>
      <c r="J726" s="12"/>
      <c r="K726" s="12"/>
      <c r="L726" s="12"/>
      <c r="M726" s="12"/>
      <c r="N726" s="9"/>
      <c r="O726" s="9"/>
      <c r="P726" s="9"/>
      <c r="Q726" s="9"/>
      <c r="R726" s="9"/>
      <c r="S726" s="9"/>
      <c r="T726" s="9"/>
      <c r="U726" s="9"/>
      <c r="V726" s="9"/>
    </row>
    <row r="727" spans="1:22" x14ac:dyDescent="0.3">
      <c r="A727" s="10"/>
      <c r="B727" s="9"/>
      <c r="C727" s="11"/>
      <c r="D727" s="11"/>
      <c r="E727" s="9"/>
      <c r="F727" s="9"/>
      <c r="G727" s="12"/>
      <c r="H727" s="12"/>
      <c r="I727" s="12"/>
      <c r="J727" s="12"/>
      <c r="K727" s="12"/>
      <c r="L727" s="12"/>
      <c r="M727" s="12"/>
      <c r="N727" s="9"/>
      <c r="O727" s="9"/>
      <c r="P727" s="9"/>
      <c r="Q727" s="9"/>
      <c r="R727" s="9"/>
      <c r="S727" s="9"/>
      <c r="T727" s="9"/>
      <c r="U727" s="9"/>
      <c r="V727" s="9"/>
    </row>
    <row r="728" spans="1:22" x14ac:dyDescent="0.3">
      <c r="A728" s="10"/>
      <c r="B728" s="9"/>
      <c r="C728" s="11"/>
      <c r="D728" s="11"/>
      <c r="E728" s="9"/>
      <c r="F728" s="9"/>
      <c r="H728" s="12"/>
      <c r="I728" s="12"/>
      <c r="J728" s="12"/>
      <c r="K728" s="12"/>
      <c r="L728" s="12"/>
      <c r="M728" s="12"/>
      <c r="N728" s="9"/>
      <c r="O728" s="9"/>
      <c r="P728" s="9"/>
      <c r="Q728" s="9"/>
      <c r="R728" s="9"/>
      <c r="S728" s="9"/>
      <c r="T728" s="9"/>
      <c r="U728" s="9"/>
      <c r="V728" s="9"/>
    </row>
  </sheetData>
  <mergeCells count="965">
    <mergeCell ref="E156:E157"/>
    <mergeCell ref="B156:B158"/>
    <mergeCell ref="B140:B142"/>
    <mergeCell ref="C140:C142"/>
    <mergeCell ref="D140:D142"/>
    <mergeCell ref="E140:E142"/>
    <mergeCell ref="N140:N142"/>
    <mergeCell ref="O140:O142"/>
    <mergeCell ref="B133:B135"/>
    <mergeCell ref="C133:C135"/>
    <mergeCell ref="B136:B138"/>
    <mergeCell ref="C136:C138"/>
    <mergeCell ref="D136:D138"/>
    <mergeCell ref="E136:E138"/>
    <mergeCell ref="N136:N138"/>
    <mergeCell ref="O136:O138"/>
    <mergeCell ref="B143:B145"/>
    <mergeCell ref="C143:C145"/>
    <mergeCell ref="D143:D145"/>
    <mergeCell ref="E143:E145"/>
    <mergeCell ref="N143:N145"/>
    <mergeCell ref="O143:O145"/>
    <mergeCell ref="P143:P145"/>
    <mergeCell ref="Q143:Q145"/>
    <mergeCell ref="R143:R145"/>
    <mergeCell ref="E133:E135"/>
    <mergeCell ref="N133:N135"/>
    <mergeCell ref="V146:V148"/>
    <mergeCell ref="S140:S142"/>
    <mergeCell ref="T140:T142"/>
    <mergeCell ref="U140:U142"/>
    <mergeCell ref="V140:V142"/>
    <mergeCell ref="S143:S145"/>
    <mergeCell ref="T143:T145"/>
    <mergeCell ref="U143:U145"/>
    <mergeCell ref="V143:V145"/>
    <mergeCell ref="S146:S148"/>
    <mergeCell ref="T146:T148"/>
    <mergeCell ref="U146:U148"/>
    <mergeCell ref="P146:P148"/>
    <mergeCell ref="Q146:Q148"/>
    <mergeCell ref="R146:R148"/>
    <mergeCell ref="U130:U132"/>
    <mergeCell ref="V130:V132"/>
    <mergeCell ref="P140:P142"/>
    <mergeCell ref="Q140:Q142"/>
    <mergeCell ref="R140:R142"/>
    <mergeCell ref="T133:T135"/>
    <mergeCell ref="U133:U135"/>
    <mergeCell ref="V133:V135"/>
    <mergeCell ref="S136:S138"/>
    <mergeCell ref="T136:T138"/>
    <mergeCell ref="U136:U138"/>
    <mergeCell ref="V136:V138"/>
    <mergeCell ref="P136:P138"/>
    <mergeCell ref="Q136:Q138"/>
    <mergeCell ref="R136:R138"/>
    <mergeCell ref="T130:T132"/>
    <mergeCell ref="P133:P135"/>
    <mergeCell ref="Q133:Q135"/>
    <mergeCell ref="S133:S135"/>
    <mergeCell ref="T120:T122"/>
    <mergeCell ref="U120:U122"/>
    <mergeCell ref="V120:V122"/>
    <mergeCell ref="S123:S125"/>
    <mergeCell ref="T123:T125"/>
    <mergeCell ref="U123:U125"/>
    <mergeCell ref="V123:V125"/>
    <mergeCell ref="C126:C128"/>
    <mergeCell ref="D126:D128"/>
    <mergeCell ref="N126:N128"/>
    <mergeCell ref="O126:O128"/>
    <mergeCell ref="P126:P128"/>
    <mergeCell ref="Q126:Q128"/>
    <mergeCell ref="P123:P125"/>
    <mergeCell ref="Q123:Q125"/>
    <mergeCell ref="S126:S128"/>
    <mergeCell ref="T126:T128"/>
    <mergeCell ref="U126:U128"/>
    <mergeCell ref="V126:V128"/>
    <mergeCell ref="D123:D125"/>
    <mergeCell ref="E123:E125"/>
    <mergeCell ref="N123:N125"/>
    <mergeCell ref="O123:O125"/>
    <mergeCell ref="N120:N122"/>
    <mergeCell ref="O120:O122"/>
    <mergeCell ref="D130:D132"/>
    <mergeCell ref="N130:N132"/>
    <mergeCell ref="O130:O132"/>
    <mergeCell ref="E66:E69"/>
    <mergeCell ref="N66:N69"/>
    <mergeCell ref="O66:O69"/>
    <mergeCell ref="P66:P69"/>
    <mergeCell ref="Q66:Q69"/>
    <mergeCell ref="J106:J108"/>
    <mergeCell ref="J97:J99"/>
    <mergeCell ref="K97:K99"/>
    <mergeCell ref="M97:M99"/>
    <mergeCell ref="K106:K108"/>
    <mergeCell ref="L106:L108"/>
    <mergeCell ref="M106:M108"/>
    <mergeCell ref="P117:P119"/>
    <mergeCell ref="Q117:Q119"/>
    <mergeCell ref="Q103:Q105"/>
    <mergeCell ref="E117:E119"/>
    <mergeCell ref="N117:N119"/>
    <mergeCell ref="O117:O119"/>
    <mergeCell ref="F115:F116"/>
    <mergeCell ref="D91:D93"/>
    <mergeCell ref="B70:B72"/>
    <mergeCell ref="B130:B132"/>
    <mergeCell ref="F97:F99"/>
    <mergeCell ref="D97:D99"/>
    <mergeCell ref="B88:B90"/>
    <mergeCell ref="C88:C90"/>
    <mergeCell ref="D88:D90"/>
    <mergeCell ref="B91:B93"/>
    <mergeCell ref="N97:N99"/>
    <mergeCell ref="B120:B122"/>
    <mergeCell ref="C120:C122"/>
    <mergeCell ref="D120:D122"/>
    <mergeCell ref="E120:E122"/>
    <mergeCell ref="N100:N102"/>
    <mergeCell ref="B123:B125"/>
    <mergeCell ref="C123:C125"/>
    <mergeCell ref="C130:C132"/>
    <mergeCell ref="H115:H116"/>
    <mergeCell ref="I115:I116"/>
    <mergeCell ref="N73:N75"/>
    <mergeCell ref="F106:F108"/>
    <mergeCell ref="G106:G108"/>
    <mergeCell ref="H106:H108"/>
    <mergeCell ref="I106:I108"/>
    <mergeCell ref="T53:T58"/>
    <mergeCell ref="T85:T87"/>
    <mergeCell ref="R91:R93"/>
    <mergeCell ref="S79:S81"/>
    <mergeCell ref="R88:R90"/>
    <mergeCell ref="S88:S90"/>
    <mergeCell ref="O97:O99"/>
    <mergeCell ref="P97:P99"/>
    <mergeCell ref="Q97:Q99"/>
    <mergeCell ref="T97:T99"/>
    <mergeCell ref="S97:S99"/>
    <mergeCell ref="T91:T93"/>
    <mergeCell ref="O85:O87"/>
    <mergeCell ref="P85:P87"/>
    <mergeCell ref="Q85:Q87"/>
    <mergeCell ref="O59:O61"/>
    <mergeCell ref="O62:O65"/>
    <mergeCell ref="O70:O72"/>
    <mergeCell ref="P76:P78"/>
    <mergeCell ref="O76:O78"/>
    <mergeCell ref="O88:O90"/>
    <mergeCell ref="Q88:Q90"/>
    <mergeCell ref="B50:B52"/>
    <mergeCell ref="C50:C52"/>
    <mergeCell ref="D50:D52"/>
    <mergeCell ref="E50:E52"/>
    <mergeCell ref="N50:N52"/>
    <mergeCell ref="O50:O52"/>
    <mergeCell ref="P50:P52"/>
    <mergeCell ref="Q50:Q52"/>
    <mergeCell ref="Q62:Q65"/>
    <mergeCell ref="P59:P61"/>
    <mergeCell ref="Q59:Q61"/>
    <mergeCell ref="U73:U75"/>
    <mergeCell ref="H53:H58"/>
    <mergeCell ref="I53:I58"/>
    <mergeCell ref="V37:V39"/>
    <mergeCell ref="T37:T39"/>
    <mergeCell ref="S91:S93"/>
    <mergeCell ref="N91:N93"/>
    <mergeCell ref="O91:O93"/>
    <mergeCell ref="P91:P93"/>
    <mergeCell ref="Q91:Q93"/>
    <mergeCell ref="N46:N49"/>
    <mergeCell ref="O46:O49"/>
    <mergeCell ref="Q46:Q49"/>
    <mergeCell ref="S73:S75"/>
    <mergeCell ref="P88:P90"/>
    <mergeCell ref="T79:T81"/>
    <mergeCell ref="R85:R87"/>
    <mergeCell ref="Q53:Q58"/>
    <mergeCell ref="V73:V75"/>
    <mergeCell ref="U70:U72"/>
    <mergeCell ref="U76:U78"/>
    <mergeCell ref="P70:P72"/>
    <mergeCell ref="Q70:Q72"/>
    <mergeCell ref="P73:P75"/>
    <mergeCell ref="R50:R52"/>
    <mergeCell ref="S50:S52"/>
    <mergeCell ref="T50:T52"/>
    <mergeCell ref="U50:U52"/>
    <mergeCell ref="V50:V52"/>
    <mergeCell ref="Q43:Q45"/>
    <mergeCell ref="U43:U45"/>
    <mergeCell ref="V43:V45"/>
    <mergeCell ref="T34:T36"/>
    <mergeCell ref="U34:U36"/>
    <mergeCell ref="V34:V36"/>
    <mergeCell ref="U37:U39"/>
    <mergeCell ref="R46:R49"/>
    <mergeCell ref="S46:S49"/>
    <mergeCell ref="T46:T49"/>
    <mergeCell ref="U46:U49"/>
    <mergeCell ref="V46:V49"/>
    <mergeCell ref="R37:R39"/>
    <mergeCell ref="S37:S39"/>
    <mergeCell ref="C18:C20"/>
    <mergeCell ref="A14:B14"/>
    <mergeCell ref="A15:B15"/>
    <mergeCell ref="A16:B16"/>
    <mergeCell ref="O21:O24"/>
    <mergeCell ref="P21:P24"/>
    <mergeCell ref="Q21:Q24"/>
    <mergeCell ref="Q37:Q39"/>
    <mergeCell ref="A28:A30"/>
    <mergeCell ref="B28:B30"/>
    <mergeCell ref="C28:C30"/>
    <mergeCell ref="N37:N39"/>
    <mergeCell ref="O37:O39"/>
    <mergeCell ref="P37:P39"/>
    <mergeCell ref="N34:N36"/>
    <mergeCell ref="O34:O36"/>
    <mergeCell ref="N28:N30"/>
    <mergeCell ref="P28:P30"/>
    <mergeCell ref="O28:O30"/>
    <mergeCell ref="P34:P36"/>
    <mergeCell ref="B34:B36"/>
    <mergeCell ref="Q31:Q33"/>
    <mergeCell ref="Q1:V1"/>
    <mergeCell ref="Q2:V2"/>
    <mergeCell ref="A4:V4"/>
    <mergeCell ref="A5:V5"/>
    <mergeCell ref="A6:V6"/>
    <mergeCell ref="R43:R45"/>
    <mergeCell ref="S43:S45"/>
    <mergeCell ref="T43:T45"/>
    <mergeCell ref="Q3:V3"/>
    <mergeCell ref="D37:D39"/>
    <mergeCell ref="E37:E39"/>
    <mergeCell ref="A31:A33"/>
    <mergeCell ref="B31:B33"/>
    <mergeCell ref="C31:C33"/>
    <mergeCell ref="D31:D33"/>
    <mergeCell ref="E31:E33"/>
    <mergeCell ref="N31:N33"/>
    <mergeCell ref="O31:O33"/>
    <mergeCell ref="A37:B39"/>
    <mergeCell ref="D18:D20"/>
    <mergeCell ref="E18:E20"/>
    <mergeCell ref="A9:A12"/>
    <mergeCell ref="B18:B20"/>
    <mergeCell ref="A18:A20"/>
    <mergeCell ref="C11:C12"/>
    <mergeCell ref="D11:D12"/>
    <mergeCell ref="G11:G12"/>
    <mergeCell ref="H11:M11"/>
    <mergeCell ref="P11:P12"/>
    <mergeCell ref="Q11:V11"/>
    <mergeCell ref="B9:B12"/>
    <mergeCell ref="C9:D10"/>
    <mergeCell ref="E9:E12"/>
    <mergeCell ref="F9:M9"/>
    <mergeCell ref="N9:V9"/>
    <mergeCell ref="F10:F12"/>
    <mergeCell ref="G10:M10"/>
    <mergeCell ref="N10:N12"/>
    <mergeCell ref="O10:O12"/>
    <mergeCell ref="P10:V10"/>
    <mergeCell ref="T21:T24"/>
    <mergeCell ref="U21:U24"/>
    <mergeCell ref="N21:N24"/>
    <mergeCell ref="B21:B23"/>
    <mergeCell ref="A24:A26"/>
    <mergeCell ref="B24:B26"/>
    <mergeCell ref="R21:R24"/>
    <mergeCell ref="V21:V24"/>
    <mergeCell ref="V31:V33"/>
    <mergeCell ref="U31:U33"/>
    <mergeCell ref="P31:P33"/>
    <mergeCell ref="D28:D30"/>
    <mergeCell ref="E28:E30"/>
    <mergeCell ref="T31:T33"/>
    <mergeCell ref="Q28:Q30"/>
    <mergeCell ref="R28:R30"/>
    <mergeCell ref="S28:S30"/>
    <mergeCell ref="T28:T30"/>
    <mergeCell ref="S21:S24"/>
    <mergeCell ref="U28:U30"/>
    <mergeCell ref="V28:V30"/>
    <mergeCell ref="R31:R33"/>
    <mergeCell ref="S31:S33"/>
    <mergeCell ref="U91:U93"/>
    <mergeCell ref="V91:V93"/>
    <mergeCell ref="T88:T90"/>
    <mergeCell ref="U115:U116"/>
    <mergeCell ref="V115:V116"/>
    <mergeCell ref="S62:S65"/>
    <mergeCell ref="R97:R99"/>
    <mergeCell ref="R79:R81"/>
    <mergeCell ref="T59:T61"/>
    <mergeCell ref="R59:R61"/>
    <mergeCell ref="S59:S61"/>
    <mergeCell ref="R109:R111"/>
    <mergeCell ref="V100:V102"/>
    <mergeCell ref="U106:U108"/>
    <mergeCell ref="R103:R105"/>
    <mergeCell ref="U97:U99"/>
    <mergeCell ref="U79:U81"/>
    <mergeCell ref="S85:S87"/>
    <mergeCell ref="R66:R69"/>
    <mergeCell ref="S66:S69"/>
    <mergeCell ref="R70:R72"/>
    <mergeCell ref="V76:V78"/>
    <mergeCell ref="R73:R75"/>
    <mergeCell ref="T73:T75"/>
    <mergeCell ref="V263:V265"/>
    <mergeCell ref="U263:U265"/>
    <mergeCell ref="T263:T265"/>
    <mergeCell ref="S263:S265"/>
    <mergeCell ref="R263:R265"/>
    <mergeCell ref="Q263:Q265"/>
    <mergeCell ref="T66:T69"/>
    <mergeCell ref="U66:U69"/>
    <mergeCell ref="U59:U61"/>
    <mergeCell ref="V59:V61"/>
    <mergeCell ref="S70:S72"/>
    <mergeCell ref="T70:T72"/>
    <mergeCell ref="Q73:Q75"/>
    <mergeCell ref="V106:V108"/>
    <mergeCell ref="Q79:Q81"/>
    <mergeCell ref="S194:S197"/>
    <mergeCell ref="T194:T197"/>
    <mergeCell ref="U194:U197"/>
    <mergeCell ref="V194:V197"/>
    <mergeCell ref="Q198:Q200"/>
    <mergeCell ref="R198:R200"/>
    <mergeCell ref="S198:S200"/>
    <mergeCell ref="T198:T200"/>
    <mergeCell ref="U198:U200"/>
    <mergeCell ref="R123:R125"/>
    <mergeCell ref="Q120:Q122"/>
    <mergeCell ref="R120:R122"/>
    <mergeCell ref="S120:S122"/>
    <mergeCell ref="Q112:Q114"/>
    <mergeCell ref="P115:P116"/>
    <mergeCell ref="Q115:Q116"/>
    <mergeCell ref="P130:P132"/>
    <mergeCell ref="Q130:Q132"/>
    <mergeCell ref="R130:R132"/>
    <mergeCell ref="S130:S132"/>
    <mergeCell ref="P46:P49"/>
    <mergeCell ref="P62:P65"/>
    <mergeCell ref="A43:A45"/>
    <mergeCell ref="B43:B45"/>
    <mergeCell ref="C43:C45"/>
    <mergeCell ref="D43:D45"/>
    <mergeCell ref="E43:E45"/>
    <mergeCell ref="N43:N45"/>
    <mergeCell ref="O43:O45"/>
    <mergeCell ref="P43:P45"/>
    <mergeCell ref="A46:A49"/>
    <mergeCell ref="B46:B49"/>
    <mergeCell ref="D53:D58"/>
    <mergeCell ref="E53:E58"/>
    <mergeCell ref="N53:N58"/>
    <mergeCell ref="O53:O58"/>
    <mergeCell ref="P53:P58"/>
    <mergeCell ref="A62:A65"/>
    <mergeCell ref="B62:B65"/>
    <mergeCell ref="C46:C49"/>
    <mergeCell ref="D46:D49"/>
    <mergeCell ref="E46:E49"/>
    <mergeCell ref="K53:K58"/>
    <mergeCell ref="L53:L58"/>
    <mergeCell ref="P263:P265"/>
    <mergeCell ref="E76:E78"/>
    <mergeCell ref="A76:A78"/>
    <mergeCell ref="C85:C87"/>
    <mergeCell ref="D85:D87"/>
    <mergeCell ref="E85:E87"/>
    <mergeCell ref="E88:E90"/>
    <mergeCell ref="A82:A84"/>
    <mergeCell ref="B82:B84"/>
    <mergeCell ref="C82:C84"/>
    <mergeCell ref="D82:D84"/>
    <mergeCell ref="E82:E84"/>
    <mergeCell ref="N82:N84"/>
    <mergeCell ref="O82:O84"/>
    <mergeCell ref="A79:A81"/>
    <mergeCell ref="B79:B81"/>
    <mergeCell ref="A97:A99"/>
    <mergeCell ref="A85:A87"/>
    <mergeCell ref="B85:B87"/>
    <mergeCell ref="A263:B265"/>
    <mergeCell ref="C263:C265"/>
    <mergeCell ref="D263:D265"/>
    <mergeCell ref="E263:E265"/>
    <mergeCell ref="N263:N265"/>
    <mergeCell ref="A53:A58"/>
    <mergeCell ref="E62:E65"/>
    <mergeCell ref="N62:N65"/>
    <mergeCell ref="C70:C72"/>
    <mergeCell ref="D70:D72"/>
    <mergeCell ref="E70:E72"/>
    <mergeCell ref="B53:B58"/>
    <mergeCell ref="C53:C58"/>
    <mergeCell ref="A59:A61"/>
    <mergeCell ref="B59:B61"/>
    <mergeCell ref="C59:C61"/>
    <mergeCell ref="D59:D61"/>
    <mergeCell ref="E59:E61"/>
    <mergeCell ref="N59:N61"/>
    <mergeCell ref="A70:A72"/>
    <mergeCell ref="C62:C65"/>
    <mergeCell ref="D62:D65"/>
    <mergeCell ref="M53:M58"/>
    <mergeCell ref="N70:N72"/>
    <mergeCell ref="F53:F58"/>
    <mergeCell ref="J53:J58"/>
    <mergeCell ref="B66:B69"/>
    <mergeCell ref="C66:C69"/>
    <mergeCell ref="D66:D69"/>
    <mergeCell ref="O263:O265"/>
    <mergeCell ref="A73:A75"/>
    <mergeCell ref="D79:D81"/>
    <mergeCell ref="E79:E81"/>
    <mergeCell ref="N79:N81"/>
    <mergeCell ref="G97:G99"/>
    <mergeCell ref="B76:B78"/>
    <mergeCell ref="O73:O75"/>
    <mergeCell ref="C146:C148"/>
    <mergeCell ref="D146:D148"/>
    <mergeCell ref="E146:E148"/>
    <mergeCell ref="N146:N148"/>
    <mergeCell ref="D76:D78"/>
    <mergeCell ref="H97:H99"/>
    <mergeCell ref="A219:A221"/>
    <mergeCell ref="B219:B221"/>
    <mergeCell ref="C219:C221"/>
    <mergeCell ref="D219:D221"/>
    <mergeCell ref="E219:E221"/>
    <mergeCell ref="B73:B75"/>
    <mergeCell ref="C73:C75"/>
    <mergeCell ref="D73:D75"/>
    <mergeCell ref="E73:E75"/>
    <mergeCell ref="I97:I99"/>
    <mergeCell ref="L97:L99"/>
    <mergeCell ref="C76:C78"/>
    <mergeCell ref="N88:N90"/>
    <mergeCell ref="B97:B99"/>
    <mergeCell ref="C97:C99"/>
    <mergeCell ref="E97:E99"/>
    <mergeCell ref="C79:C81"/>
    <mergeCell ref="N76:N78"/>
    <mergeCell ref="C91:C93"/>
    <mergeCell ref="N85:N87"/>
    <mergeCell ref="D94:D96"/>
    <mergeCell ref="E94:E96"/>
    <mergeCell ref="A88:A90"/>
    <mergeCell ref="E91:E93"/>
    <mergeCell ref="E109:E111"/>
    <mergeCell ref="A112:A114"/>
    <mergeCell ref="B115:B116"/>
    <mergeCell ref="C115:C116"/>
    <mergeCell ref="A94:A96"/>
    <mergeCell ref="B94:B96"/>
    <mergeCell ref="C94:C96"/>
    <mergeCell ref="T115:T116"/>
    <mergeCell ref="A103:A105"/>
    <mergeCell ref="B103:B105"/>
    <mergeCell ref="C103:C105"/>
    <mergeCell ref="D103:D105"/>
    <mergeCell ref="E103:E105"/>
    <mergeCell ref="N103:N105"/>
    <mergeCell ref="O103:O105"/>
    <mergeCell ref="P103:P105"/>
    <mergeCell ref="A106:A108"/>
    <mergeCell ref="N109:N111"/>
    <mergeCell ref="O109:O111"/>
    <mergeCell ref="O112:O114"/>
    <mergeCell ref="G115:G116"/>
    <mergeCell ref="J115:J116"/>
    <mergeCell ref="K115:K116"/>
    <mergeCell ref="L115:L116"/>
    <mergeCell ref="D115:D116"/>
    <mergeCell ref="E115:E116"/>
    <mergeCell ref="N115:N116"/>
    <mergeCell ref="O115:O116"/>
    <mergeCell ref="M115:M116"/>
    <mergeCell ref="V112:V114"/>
    <mergeCell ref="S117:S119"/>
    <mergeCell ref="A100:A102"/>
    <mergeCell ref="B100:B102"/>
    <mergeCell ref="C100:C102"/>
    <mergeCell ref="A109:A111"/>
    <mergeCell ref="P100:P102"/>
    <mergeCell ref="Q100:Q102"/>
    <mergeCell ref="D100:D102"/>
    <mergeCell ref="E100:E102"/>
    <mergeCell ref="B109:B111"/>
    <mergeCell ref="C109:C111"/>
    <mergeCell ref="D109:D111"/>
    <mergeCell ref="N106:N108"/>
    <mergeCell ref="O106:O108"/>
    <mergeCell ref="P106:P108"/>
    <mergeCell ref="P109:P111"/>
    <mergeCell ref="B106:B108"/>
    <mergeCell ref="C106:C108"/>
    <mergeCell ref="O100:O102"/>
    <mergeCell ref="A117:A119"/>
    <mergeCell ref="B117:B119"/>
    <mergeCell ref="C117:C119"/>
    <mergeCell ref="D117:D119"/>
    <mergeCell ref="P168:P170"/>
    <mergeCell ref="Q168:Q170"/>
    <mergeCell ref="A165:A167"/>
    <mergeCell ref="B165:B167"/>
    <mergeCell ref="C165:C167"/>
    <mergeCell ref="D165:D167"/>
    <mergeCell ref="V109:V111"/>
    <mergeCell ref="Q106:Q108"/>
    <mergeCell ref="R106:R108"/>
    <mergeCell ref="S106:S108"/>
    <mergeCell ref="T106:T108"/>
    <mergeCell ref="Q109:Q111"/>
    <mergeCell ref="V159:V161"/>
    <mergeCell ref="A162:B162"/>
    <mergeCell ref="A163:B163"/>
    <mergeCell ref="N159:N161"/>
    <mergeCell ref="O159:O161"/>
    <mergeCell ref="P159:P161"/>
    <mergeCell ref="Q159:Q161"/>
    <mergeCell ref="T159:T161"/>
    <mergeCell ref="U159:U161"/>
    <mergeCell ref="R159:R161"/>
    <mergeCell ref="S159:S161"/>
    <mergeCell ref="P120:P122"/>
    <mergeCell ref="A180:A186"/>
    <mergeCell ref="A177:A179"/>
    <mergeCell ref="E165:E167"/>
    <mergeCell ref="N165:N167"/>
    <mergeCell ref="O165:O167"/>
    <mergeCell ref="S171:S173"/>
    <mergeCell ref="T171:T173"/>
    <mergeCell ref="U171:U173"/>
    <mergeCell ref="V171:V173"/>
    <mergeCell ref="U168:U170"/>
    <mergeCell ref="V168:V170"/>
    <mergeCell ref="E171:E173"/>
    <mergeCell ref="O171:O173"/>
    <mergeCell ref="P171:P173"/>
    <mergeCell ref="Q171:Q173"/>
    <mergeCell ref="R171:R173"/>
    <mergeCell ref="V165:V167"/>
    <mergeCell ref="R168:R170"/>
    <mergeCell ref="S168:S170"/>
    <mergeCell ref="T168:T170"/>
    <mergeCell ref="P165:P167"/>
    <mergeCell ref="A168:A170"/>
    <mergeCell ref="B168:B170"/>
    <mergeCell ref="C168:C170"/>
    <mergeCell ref="A198:A200"/>
    <mergeCell ref="B198:B200"/>
    <mergeCell ref="C198:C200"/>
    <mergeCell ref="D198:D200"/>
    <mergeCell ref="E198:E200"/>
    <mergeCell ref="N198:N200"/>
    <mergeCell ref="O198:O200"/>
    <mergeCell ref="P198:P200"/>
    <mergeCell ref="A187:A189"/>
    <mergeCell ref="V198:V200"/>
    <mergeCell ref="A194:A197"/>
    <mergeCell ref="B194:B197"/>
    <mergeCell ref="R180:R186"/>
    <mergeCell ref="S180:S186"/>
    <mergeCell ref="V207:V208"/>
    <mergeCell ref="A210:B210"/>
    <mergeCell ref="A211:B211"/>
    <mergeCell ref="A213:A215"/>
    <mergeCell ref="B213:B215"/>
    <mergeCell ref="C213:C215"/>
    <mergeCell ref="D213:D215"/>
    <mergeCell ref="E213:E215"/>
    <mergeCell ref="N213:N215"/>
    <mergeCell ref="O213:O215"/>
    <mergeCell ref="P213:P215"/>
    <mergeCell ref="S213:S215"/>
    <mergeCell ref="A207:B208"/>
    <mergeCell ref="C207:C208"/>
    <mergeCell ref="D207:D208"/>
    <mergeCell ref="E207:E208"/>
    <mergeCell ref="N207:N208"/>
    <mergeCell ref="O207:O208"/>
    <mergeCell ref="P207:P208"/>
    <mergeCell ref="Q207:Q208"/>
    <mergeCell ref="R207:R208"/>
    <mergeCell ref="C223:C225"/>
    <mergeCell ref="D223:D225"/>
    <mergeCell ref="E223:E225"/>
    <mergeCell ref="N223:N225"/>
    <mergeCell ref="O223:O225"/>
    <mergeCell ref="P223:P225"/>
    <mergeCell ref="Q223:Q225"/>
    <mergeCell ref="Q226:Q228"/>
    <mergeCell ref="B216:B218"/>
    <mergeCell ref="C216:C218"/>
    <mergeCell ref="E216:E218"/>
    <mergeCell ref="N216:N218"/>
    <mergeCell ref="O216:O218"/>
    <mergeCell ref="P216:P218"/>
    <mergeCell ref="Q216:Q218"/>
    <mergeCell ref="O226:O228"/>
    <mergeCell ref="P226:P228"/>
    <mergeCell ref="C226:C228"/>
    <mergeCell ref="V226:V228"/>
    <mergeCell ref="V216:V218"/>
    <mergeCell ref="R226:R228"/>
    <mergeCell ref="R213:R215"/>
    <mergeCell ref="S226:S228"/>
    <mergeCell ref="T226:T228"/>
    <mergeCell ref="V223:V225"/>
    <mergeCell ref="S216:S218"/>
    <mergeCell ref="U216:U218"/>
    <mergeCell ref="U219:U221"/>
    <mergeCell ref="U223:U225"/>
    <mergeCell ref="V219:V221"/>
    <mergeCell ref="T216:T218"/>
    <mergeCell ref="R219:R221"/>
    <mergeCell ref="S219:S221"/>
    <mergeCell ref="T219:T221"/>
    <mergeCell ref="R223:R225"/>
    <mergeCell ref="S223:S225"/>
    <mergeCell ref="T223:T225"/>
    <mergeCell ref="V213:V215"/>
    <mergeCell ref="R216:R218"/>
    <mergeCell ref="R244:R246"/>
    <mergeCell ref="S244:S246"/>
    <mergeCell ref="T244:T246"/>
    <mergeCell ref="U244:U246"/>
    <mergeCell ref="V244:V246"/>
    <mergeCell ref="R247:R249"/>
    <mergeCell ref="S247:S249"/>
    <mergeCell ref="T247:T249"/>
    <mergeCell ref="U247:U249"/>
    <mergeCell ref="V247:V249"/>
    <mergeCell ref="Q257:Q259"/>
    <mergeCell ref="R257:R259"/>
    <mergeCell ref="B257:B259"/>
    <mergeCell ref="S257:S259"/>
    <mergeCell ref="C257:C259"/>
    <mergeCell ref="D257:D259"/>
    <mergeCell ref="E257:E259"/>
    <mergeCell ref="N257:N259"/>
    <mergeCell ref="O257:O259"/>
    <mergeCell ref="S250:S252"/>
    <mergeCell ref="T250:T252"/>
    <mergeCell ref="U250:U252"/>
    <mergeCell ref="V250:V252"/>
    <mergeCell ref="A250:B252"/>
    <mergeCell ref="C250:C252"/>
    <mergeCell ref="D250:D252"/>
    <mergeCell ref="E250:E252"/>
    <mergeCell ref="N250:N252"/>
    <mergeCell ref="O250:O252"/>
    <mergeCell ref="P250:P252"/>
    <mergeCell ref="Q250:Q252"/>
    <mergeCell ref="R250:R252"/>
    <mergeCell ref="S260:S262"/>
    <mergeCell ref="T260:T262"/>
    <mergeCell ref="U260:U262"/>
    <mergeCell ref="V260:V262"/>
    <mergeCell ref="A254:A256"/>
    <mergeCell ref="B254:B256"/>
    <mergeCell ref="C254:C256"/>
    <mergeCell ref="D254:D256"/>
    <mergeCell ref="E254:E256"/>
    <mergeCell ref="N254:N256"/>
    <mergeCell ref="O254:O256"/>
    <mergeCell ref="P254:P256"/>
    <mergeCell ref="Q254:Q256"/>
    <mergeCell ref="R254:R256"/>
    <mergeCell ref="S254:S256"/>
    <mergeCell ref="T254:T256"/>
    <mergeCell ref="U254:U256"/>
    <mergeCell ref="V254:V256"/>
    <mergeCell ref="U257:U259"/>
    <mergeCell ref="V257:V259"/>
    <mergeCell ref="Q260:Q262"/>
    <mergeCell ref="R260:R262"/>
    <mergeCell ref="T257:T259"/>
    <mergeCell ref="A257:A259"/>
    <mergeCell ref="A260:B262"/>
    <mergeCell ref="C260:C262"/>
    <mergeCell ref="D260:D262"/>
    <mergeCell ref="E260:E262"/>
    <mergeCell ref="N260:N262"/>
    <mergeCell ref="O260:O262"/>
    <mergeCell ref="P260:P262"/>
    <mergeCell ref="O187:O189"/>
    <mergeCell ref="P187:P189"/>
    <mergeCell ref="A247:A249"/>
    <mergeCell ref="B247:B249"/>
    <mergeCell ref="A244:A246"/>
    <mergeCell ref="B244:B246"/>
    <mergeCell ref="P257:P259"/>
    <mergeCell ref="A226:A228"/>
    <mergeCell ref="D241:D243"/>
    <mergeCell ref="O229:O231"/>
    <mergeCell ref="P229:P231"/>
    <mergeCell ref="E229:E231"/>
    <mergeCell ref="N229:N231"/>
    <mergeCell ref="E241:E243"/>
    <mergeCell ref="N241:N243"/>
    <mergeCell ref="B229:B231"/>
    <mergeCell ref="A223:A225"/>
    <mergeCell ref="O244:O246"/>
    <mergeCell ref="P244:P246"/>
    <mergeCell ref="Q244:Q246"/>
    <mergeCell ref="Q204:Q206"/>
    <mergeCell ref="Q247:Q249"/>
    <mergeCell ref="Q194:Q197"/>
    <mergeCell ref="C229:C231"/>
    <mergeCell ref="D229:D231"/>
    <mergeCell ref="D194:D197"/>
    <mergeCell ref="E194:E197"/>
    <mergeCell ref="N194:N197"/>
    <mergeCell ref="O194:O197"/>
    <mergeCell ref="P194:P197"/>
    <mergeCell ref="C247:C249"/>
    <mergeCell ref="D247:D249"/>
    <mergeCell ref="E247:E249"/>
    <mergeCell ref="N247:N249"/>
    <mergeCell ref="O247:O249"/>
    <mergeCell ref="P247:P249"/>
    <mergeCell ref="C244:C246"/>
    <mergeCell ref="D244:D246"/>
    <mergeCell ref="E244:E246"/>
    <mergeCell ref="N244:N246"/>
    <mergeCell ref="Q229:Q231"/>
    <mergeCell ref="U207:U208"/>
    <mergeCell ref="R194:R197"/>
    <mergeCell ref="D177:D179"/>
    <mergeCell ref="E177:E179"/>
    <mergeCell ref="N177:N179"/>
    <mergeCell ref="V70:V72"/>
    <mergeCell ref="R165:R167"/>
    <mergeCell ref="S165:S167"/>
    <mergeCell ref="T165:T167"/>
    <mergeCell ref="R177:R179"/>
    <mergeCell ref="S177:S179"/>
    <mergeCell ref="T177:T179"/>
    <mergeCell ref="U177:U179"/>
    <mergeCell ref="V177:V179"/>
    <mergeCell ref="D106:D108"/>
    <mergeCell ref="E106:E108"/>
    <mergeCell ref="O79:O81"/>
    <mergeCell ref="P79:P81"/>
    <mergeCell ref="P82:P84"/>
    <mergeCell ref="Q82:Q84"/>
    <mergeCell ref="R100:R102"/>
    <mergeCell ref="S100:S102"/>
    <mergeCell ref="T100:T102"/>
    <mergeCell ref="U100:U102"/>
    <mergeCell ref="U187:U189"/>
    <mergeCell ref="E201:E203"/>
    <mergeCell ref="E204:E206"/>
    <mergeCell ref="Q187:Q189"/>
    <mergeCell ref="T213:T215"/>
    <mergeCell ref="U213:U215"/>
    <mergeCell ref="R241:R243"/>
    <mergeCell ref="S241:S243"/>
    <mergeCell ref="T241:T243"/>
    <mergeCell ref="R229:R231"/>
    <mergeCell ref="S229:S231"/>
    <mergeCell ref="T229:T231"/>
    <mergeCell ref="S207:S208"/>
    <mergeCell ref="T207:T208"/>
    <mergeCell ref="U226:U228"/>
    <mergeCell ref="Q213:Q215"/>
    <mergeCell ref="E226:E228"/>
    <mergeCell ref="N226:N228"/>
    <mergeCell ref="N219:N221"/>
    <mergeCell ref="O219:O221"/>
    <mergeCell ref="P219:P221"/>
    <mergeCell ref="Q219:Q221"/>
    <mergeCell ref="O241:O243"/>
    <mergeCell ref="P241:P243"/>
    <mergeCell ref="V229:V231"/>
    <mergeCell ref="S103:S105"/>
    <mergeCell ref="U88:U90"/>
    <mergeCell ref="U85:U87"/>
    <mergeCell ref="U103:U105"/>
    <mergeCell ref="T103:T105"/>
    <mergeCell ref="A241:A243"/>
    <mergeCell ref="A190:A192"/>
    <mergeCell ref="C190:C192"/>
    <mergeCell ref="D190:D192"/>
    <mergeCell ref="E190:E192"/>
    <mergeCell ref="A201:A203"/>
    <mergeCell ref="A204:A206"/>
    <mergeCell ref="B201:B203"/>
    <mergeCell ref="B204:B206"/>
    <mergeCell ref="C201:C203"/>
    <mergeCell ref="D201:D203"/>
    <mergeCell ref="D204:D206"/>
    <mergeCell ref="C204:C206"/>
    <mergeCell ref="A216:A218"/>
    <mergeCell ref="C194:C197"/>
    <mergeCell ref="C232:C240"/>
    <mergeCell ref="D232:D240"/>
    <mergeCell ref="E232:E240"/>
    <mergeCell ref="V241:V243"/>
    <mergeCell ref="R232:R240"/>
    <mergeCell ref="S232:S240"/>
    <mergeCell ref="T232:T240"/>
    <mergeCell ref="U232:U240"/>
    <mergeCell ref="V232:V240"/>
    <mergeCell ref="U241:U243"/>
    <mergeCell ref="Q232:Q240"/>
    <mergeCell ref="Q241:Q243"/>
    <mergeCell ref="B126:B128"/>
    <mergeCell ref="B150:B152"/>
    <mergeCell ref="O177:O179"/>
    <mergeCell ref="F232:F240"/>
    <mergeCell ref="H232:H240"/>
    <mergeCell ref="I232:I240"/>
    <mergeCell ref="J232:J240"/>
    <mergeCell ref="K232:K240"/>
    <mergeCell ref="L232:L240"/>
    <mergeCell ref="M232:M240"/>
    <mergeCell ref="O204:O206"/>
    <mergeCell ref="E126:E128"/>
    <mergeCell ref="N150:N152"/>
    <mergeCell ref="N153:N155"/>
    <mergeCell ref="D187:D189"/>
    <mergeCell ref="D168:D170"/>
    <mergeCell ref="E168:E170"/>
    <mergeCell ref="N168:N170"/>
    <mergeCell ref="O168:O170"/>
    <mergeCell ref="O146:O148"/>
    <mergeCell ref="E130:E132"/>
    <mergeCell ref="O133:O135"/>
    <mergeCell ref="D133:D135"/>
    <mergeCell ref="B146:B148"/>
    <mergeCell ref="P201:P203"/>
    <mergeCell ref="P204:P206"/>
    <mergeCell ref="C177:C179"/>
    <mergeCell ref="B241:B243"/>
    <mergeCell ref="B232:B240"/>
    <mergeCell ref="O201:O203"/>
    <mergeCell ref="N232:N240"/>
    <mergeCell ref="O232:O240"/>
    <mergeCell ref="C241:C243"/>
    <mergeCell ref="B226:B228"/>
    <mergeCell ref="D226:D228"/>
    <mergeCell ref="B187:B189"/>
    <mergeCell ref="C187:C189"/>
    <mergeCell ref="B180:B186"/>
    <mergeCell ref="C180:C186"/>
    <mergeCell ref="D180:D186"/>
    <mergeCell ref="B177:B179"/>
    <mergeCell ref="E180:E186"/>
    <mergeCell ref="N180:N186"/>
    <mergeCell ref="O180:O186"/>
    <mergeCell ref="P180:P186"/>
    <mergeCell ref="P177:P179"/>
    <mergeCell ref="R187:R189"/>
    <mergeCell ref="R126:R128"/>
    <mergeCell ref="R133:R135"/>
    <mergeCell ref="U165:U167"/>
    <mergeCell ref="Q76:Q78"/>
    <mergeCell ref="S187:S189"/>
    <mergeCell ref="T187:T189"/>
    <mergeCell ref="A229:A231"/>
    <mergeCell ref="G232:G240"/>
    <mergeCell ref="A232:A240"/>
    <mergeCell ref="D216:D218"/>
    <mergeCell ref="B223:B225"/>
    <mergeCell ref="P232:P240"/>
    <mergeCell ref="U229:U231"/>
    <mergeCell ref="B190:B192"/>
    <mergeCell ref="R117:R119"/>
    <mergeCell ref="S115:S116"/>
    <mergeCell ref="R115:R116"/>
    <mergeCell ref="P112:P114"/>
    <mergeCell ref="R112:R114"/>
    <mergeCell ref="S112:S114"/>
    <mergeCell ref="T112:T114"/>
    <mergeCell ref="U112:U114"/>
    <mergeCell ref="T117:T119"/>
    <mergeCell ref="Q180:Q186"/>
    <mergeCell ref="Q165:Q167"/>
    <mergeCell ref="Q177:Q179"/>
    <mergeCell ref="T62:T65"/>
    <mergeCell ref="V85:V87"/>
    <mergeCell ref="S82:S84"/>
    <mergeCell ref="T82:T84"/>
    <mergeCell ref="U82:U84"/>
    <mergeCell ref="V82:V84"/>
    <mergeCell ref="S76:S78"/>
    <mergeCell ref="T76:T78"/>
    <mergeCell ref="V117:V119"/>
    <mergeCell ref="V79:V81"/>
    <mergeCell ref="V97:V99"/>
    <mergeCell ref="V66:V69"/>
    <mergeCell ref="U117:U119"/>
    <mergeCell ref="T180:T186"/>
    <mergeCell ref="U180:U186"/>
    <mergeCell ref="V180:V186"/>
    <mergeCell ref="V103:V105"/>
    <mergeCell ref="S109:S111"/>
    <mergeCell ref="T109:T111"/>
    <mergeCell ref="U109:U111"/>
    <mergeCell ref="V88:V90"/>
    <mergeCell ref="V204:V206"/>
    <mergeCell ref="U204:U206"/>
    <mergeCell ref="T204:T206"/>
    <mergeCell ref="S204:S206"/>
    <mergeCell ref="Q34:Q36"/>
    <mergeCell ref="R34:R36"/>
    <mergeCell ref="S34:S36"/>
    <mergeCell ref="R204:R206"/>
    <mergeCell ref="Q201:Q203"/>
    <mergeCell ref="R201:R203"/>
    <mergeCell ref="R76:R78"/>
    <mergeCell ref="U62:U65"/>
    <mergeCell ref="V62:V65"/>
    <mergeCell ref="U53:U58"/>
    <mergeCell ref="V53:V58"/>
    <mergeCell ref="R53:R58"/>
    <mergeCell ref="S53:S58"/>
    <mergeCell ref="S201:S203"/>
    <mergeCell ref="T201:T203"/>
    <mergeCell ref="U201:U203"/>
    <mergeCell ref="V201:V203"/>
    <mergeCell ref="V187:V189"/>
    <mergeCell ref="R82:R84"/>
    <mergeCell ref="R62:R65"/>
    <mergeCell ref="A40:B40"/>
    <mergeCell ref="A41:B41"/>
    <mergeCell ref="C37:C39"/>
    <mergeCell ref="E150:E152"/>
    <mergeCell ref="E153:E155"/>
    <mergeCell ref="D153:D155"/>
    <mergeCell ref="C153:C155"/>
    <mergeCell ref="B153:B155"/>
    <mergeCell ref="N204:N206"/>
    <mergeCell ref="N201:N203"/>
    <mergeCell ref="N171:N173"/>
    <mergeCell ref="E187:E189"/>
    <mergeCell ref="N187:N189"/>
    <mergeCell ref="A174:B174"/>
    <mergeCell ref="A175:B175"/>
    <mergeCell ref="C171:C173"/>
    <mergeCell ref="D171:D173"/>
    <mergeCell ref="A171:B173"/>
    <mergeCell ref="A115:A116"/>
    <mergeCell ref="D112:D114"/>
    <mergeCell ref="E112:E114"/>
    <mergeCell ref="N112:N114"/>
    <mergeCell ref="B112:B114"/>
    <mergeCell ref="C112:C114"/>
  </mergeCells>
  <pageMargins left="0.51181102362204722" right="0.31496062992125984" top="0.98425196850393704" bottom="0.43307086614173229" header="0.31496062992125984" footer="0.31496062992125984"/>
  <pageSetup paperSize="8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2024-08-19T11:06:53Z</dcterms:modified>
</cp:coreProperties>
</file>