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53" i="1"/>
  <c r="H53"/>
  <c r="J50"/>
  <c r="J49"/>
  <c r="J48"/>
  <c r="I44"/>
  <c r="H44"/>
  <c r="J35"/>
  <c r="J32"/>
  <c r="G30"/>
  <c r="G18"/>
  <c r="J28"/>
  <c r="G28"/>
  <c r="J27"/>
  <c r="J23" l="1"/>
  <c r="G23"/>
  <c r="I51" l="1"/>
  <c r="I52" s="1"/>
  <c r="H51"/>
  <c r="H52" s="1"/>
  <c r="J37"/>
  <c r="J36"/>
  <c r="K35"/>
  <c r="J34"/>
  <c r="J33"/>
  <c r="G34"/>
  <c r="G33"/>
  <c r="J29"/>
  <c r="J30"/>
  <c r="G29"/>
  <c r="J26"/>
  <c r="J25"/>
  <c r="G25"/>
  <c r="J24"/>
  <c r="G24"/>
  <c r="J21"/>
  <c r="G21"/>
  <c r="J20"/>
  <c r="J22"/>
  <c r="G22"/>
  <c r="J19"/>
  <c r="J18"/>
  <c r="J16"/>
  <c r="J17"/>
  <c r="J15"/>
  <c r="N18"/>
  <c r="G15" l="1"/>
  <c r="K30" l="1"/>
  <c r="G47"/>
  <c r="G20"/>
  <c r="G26" s="1"/>
  <c r="K51" l="1"/>
  <c r="K47"/>
  <c r="K41"/>
  <c r="K39"/>
  <c r="K32"/>
  <c r="K48"/>
  <c r="K49"/>
  <c r="K50"/>
  <c r="K18"/>
  <c r="K26"/>
  <c r="L44" s="1"/>
  <c r="K37"/>
  <c r="L52" l="1"/>
  <c r="L53" l="1"/>
</calcChain>
</file>

<file path=xl/sharedStrings.xml><?xml version="1.0" encoding="utf-8"?>
<sst xmlns="http://schemas.openxmlformats.org/spreadsheetml/2006/main" count="110" uniqueCount="76">
  <si>
    <t>РАСЧЕТ</t>
  </si>
  <si>
    <t xml:space="preserve"> "Развитие системы образования и обеспечение жизнеустройства детей-сирот и детей, оставшихся без попечения родителей в Одесском муниципальном районе Омской области"</t>
  </si>
  <si>
    <t>Наименование основного мероприятия (далее - ОМ)</t>
  </si>
  <si>
    <t>Целевой индикатор реализации мероприятия муниципальной программы (далее соответственно - целевой индикатор, мероприятие</t>
  </si>
  <si>
    <t>Значение</t>
  </si>
  <si>
    <t>План</t>
  </si>
  <si>
    <t>Факт</t>
  </si>
  <si>
    <t>Наименование</t>
  </si>
  <si>
    <t>Единица измерения</t>
  </si>
  <si>
    <t>Степень достижения значения целевого индикатора (единиц) &lt;2&gt;</t>
  </si>
  <si>
    <t>Объем финансирования мероприятия, рублей</t>
  </si>
  <si>
    <t>Уровень финансового обеспечения мероприятия (единиц) &lt;3&gt;</t>
  </si>
  <si>
    <t>Эффективность реализации мероприятия (единиц) &lt;4&gt;</t>
  </si>
  <si>
    <t>Эффективность реализации подпрограммы муниципальной программы (далее - подпрограмма)/муниципальной программы &lt;5&gt; (процентов)</t>
  </si>
  <si>
    <t>п/п</t>
  </si>
  <si>
    <t xml:space="preserve">№ </t>
  </si>
  <si>
    <t>Развитие системы дошкольного  образования</t>
  </si>
  <si>
    <t>процентов</t>
  </si>
  <si>
    <t>1. Доля детей в возрасте  1-6 лет, стоящих на учете для определения в муниципальные дошкольные образовательные учреждения, в общей численности детей в возрасте 1-6 лет,   проживающих в Одесским муниципальном районе Омской области</t>
  </si>
  <si>
    <t>2. Доля детей в возрасте 1-6 лет, получающих дошкольную образовательную услугу и услугу по их содержанию в муниципальных образовательных учреждениях в общей численности детей в возрасте 1-6 лет, проживающих в Одесском муниципальном районе Омской области</t>
  </si>
  <si>
    <t>Организация общеобразовательного  процесса</t>
  </si>
  <si>
    <t>2.</t>
  </si>
  <si>
    <t>ИТОГО</t>
  </si>
  <si>
    <t>1. 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выпускников,сдавших единый государственный экзамен по данным предметам</t>
  </si>
  <si>
    <t>человек</t>
  </si>
  <si>
    <t>3.</t>
  </si>
  <si>
    <t xml:space="preserve"> Развитие системы дополнительного образования</t>
  </si>
  <si>
    <t>1. Доля детей в возрасте 5-18 лет, получающих услуги по дополнительному образованию в организациях различной организационной-правовой формы и формы собственности, в общей численности детей  данной возрастной группы</t>
  </si>
  <si>
    <t>2. Достижение уровня средней номинальной начисленной заработной платы педогогических работников муниципальных организаций дополнительного образования Одесского муниципального района Омской области</t>
  </si>
  <si>
    <t>4.</t>
  </si>
  <si>
    <t xml:space="preserve">Обеспечение функционирования  модели персонифицированного финансирования дополнительного образования детей </t>
  </si>
  <si>
    <t>1. Количество детей в возрасте 5-18 лет , охваченных системой персонифицированного финансирования дополнительного образования детей</t>
  </si>
  <si>
    <t>Реализация мероприятий  по оздоровлению детей</t>
  </si>
  <si>
    <t>5.</t>
  </si>
  <si>
    <t>1. Доля детей,прошедших оздоровление в учреждении с круглосуточным пребыванием в общей численности детей, имевших возможность пройти оздоровление согласно предельной наполняемости</t>
  </si>
  <si>
    <t xml:space="preserve">2. Доля стационарных муниципальных детских оздоровительных лагерей, в которых за счет средств областного бюджета реализованы мероприятия по подготовке к открытию, от общего количества муниципальных детских оздоровительных лагерей,
получивших субсидию на указанные цели 
</t>
  </si>
  <si>
    <t>Организация  финансово-экономического, хозяйственного, учебно-методического, информационно-кадрового сопровождения  муниципальных учреждений в сфере образования</t>
  </si>
  <si>
    <t>6.</t>
  </si>
  <si>
    <t>1. Доля юридических лиц,охваченных финансово-экономическим ,хозяйственным,учебно-методическим,информационно-кадровым сопровождением муниципальных учреждений в сфере образования, в общем количестве юридических лиц в сфере образования</t>
  </si>
  <si>
    <t>7.</t>
  </si>
  <si>
    <t>Федеральный проект "Современная школа"</t>
  </si>
  <si>
    <t>единиц</t>
  </si>
  <si>
    <t>8.</t>
  </si>
  <si>
    <t xml:space="preserve">Осуществление управления в сфере образования </t>
  </si>
  <si>
    <t>1. Общее количество проверок в отношении учреждений, деятельность которых подлежит инспекторскому контролю в сфере образования</t>
  </si>
  <si>
    <t>Эффективность реализации подпрограммы № 1</t>
  </si>
  <si>
    <t>1.</t>
  </si>
  <si>
    <t>Организация опеки и попечительства над несовершеннолетними, социальной поддержки опекунов(попечителей) детей, оставшихся без попечения родителей</t>
  </si>
  <si>
    <t>1. Доля детей, оставшихся без  попечения родителей, переданных на воспитание  в семью, от общего количества выявленных детей, оставшихся без попечения родителей</t>
  </si>
  <si>
    <t xml:space="preserve">Меры социальной поддержки опекунам детей(сирот), приемных семей </t>
  </si>
  <si>
    <t>1. Доля опекунов(попечителей) детей, оставшихся без попечения родителей, получающих выплату денежных средств на содержание подопечных дедей, от общего количесвта имеющих право  в соответствии с законодательством получать указанную выплату опекунов(попечителей) детей, оставшихся без опечения родителей</t>
  </si>
  <si>
    <t>2. Доля приемных родителей и опекунов(попечителей),получающих ежемесячное денежное вознаграждение за осуществление обязанностей по договору о приемной семье об осуществлении опеки или попечительства, от общего числа имеющих право в соответствии с  законодтельством получать указанное вознаграждение приемных родителей и опекунов(попечителей)</t>
  </si>
  <si>
    <t>3. Доля приемных родителей , получающих выплату денежных средств на содержаниеподопечных детей, от общего количесвта имеющих право  в соответствии с законодательством получать указанную выплату приемных родителей</t>
  </si>
  <si>
    <t>Эффективность реализации подпрограммы № 2</t>
  </si>
  <si>
    <t>Подпрограмма «Развитие системы образования Одесского муниципального района Омской области» (далее - подпрограмма № 1)</t>
  </si>
  <si>
    <t>Подпрограмма « Развитие семейных форм устройства детей, оставшихся без попечения родителей» (далее - подпрограмма № 2)</t>
  </si>
  <si>
    <t>оценки эффективности реализации муниципальной программы Одесского муниципального района Омской области (далее - муниципальная программа)</t>
  </si>
  <si>
    <t>Эффективность реализации муниципальной программы по целевым индикаторам</t>
  </si>
  <si>
    <t>11 (гр7/гр10)</t>
  </si>
  <si>
    <t>10 (гр9/гр8)</t>
  </si>
  <si>
    <t xml:space="preserve">Приложение №3 </t>
  </si>
  <si>
    <t>к Результатам оценки эффективности реализации</t>
  </si>
  <si>
    <t xml:space="preserve">муниципальной программы </t>
  </si>
  <si>
    <t>3. 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</si>
  <si>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4. Количество детей в возрасте от 6 до 18 лет, проживающих на территории Одесского муниципального района, направленных в организации отдыха детей и их оздоровления</t>
  </si>
  <si>
    <t>9.</t>
  </si>
  <si>
    <t>Федеральный проект "Патриотическое воспитание граждан Российской Федерации"</t>
  </si>
  <si>
    <t>2. Достигнута 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</t>
  </si>
  <si>
    <t>7. Достигнута доля обучающихся в муниципальных образовательных организациях, являющихся членами семей участников специальной военной операции, которые предусмотрены Указом Губернатора Омской области от 3 августа 2023 года N 181 "Об установлении дополнительных мер поддержки и помощи для участников специальной военной операции и членов их семей на территории Омской области",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</si>
  <si>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5. Доля педагогических работников образовательных организаций, получивших ежемесячное денежное вознаграждение за классное руководство  (из расчета 5 тыс. рублей в месяц с учетом страховых взносов в государственные внебюджетные фонды, а также районных коэффициентов и процентных надбавок), в общей численности педагогических работников такой категории</t>
  </si>
  <si>
    <t>3. Достигнута доля обучающихся в муниципальных образовательных организациях, являющихся членами семей участников специальной военной операции, которые предусмотрены Указом Губернатора Омской области от 3 августа 2023 года N 181 "Об установлении дополнительных мер поддержки и помощи для участников специальной военной операции и членов их семей на территории Омской области",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</si>
  <si>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6. Доля муниципальных образовательных организаций Одесского муниципального района Омской области, в которых проведены мероприятия по ремонту зданий, установке систем и оборудования пожарной и общей безопасности за счет средств субсидии на ремонт зданий, установку систем и оборудования пожарной и общей безопасности в муниципальных образовательных организациях, предоставленной Одесскому муниципальному району Омской области, в общем количестве муниципальных образовательных организаций Одесского муниципального района Омской области, которым предоставлены средства указанных субсидий на соответствующие цели</t>
  </si>
  <si>
    <t>3. Доля муниципальных образовательных организаций Одесского муниципального района Омской области, в которых проведены мероприятия по ремонту зданий, установке систем и оборудования пожарной и общей безопасности за счет средств субсидии на ремонт зданий, установку систем и оборудования пожарной и общей безопасности в муниципальных образовательных организациях, предоставленной Одесскому муниципальному району Омской области, в общем количестве муниципальных образовательных организаций Одесского муниципального района Омской области, которым предоставлены средства указанных субсидий на соответствующие цели</t>
  </si>
  <si>
    <t>за 2023 год</t>
  </si>
  <si>
    <t>1. Количество общеобразовательных организаций, расположенных в сельской местности и малых городах, в которых проведены мероприятия по ремонту и  материально-техническому оснащению центров образования естественно-научной и технологической направленностей</t>
  </si>
  <si>
    <t>1. 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</si>
</sst>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0" fontId="2" fillId="0" borderId="4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4" fontId="2" fillId="0" borderId="0" xfId="0" applyNumberFormat="1" applyFont="1"/>
    <xf numFmtId="0" fontId="2" fillId="0" borderId="0" xfId="0" applyFont="1" applyAlignment="1">
      <alignment vertical="top" wrapText="1"/>
    </xf>
    <xf numFmtId="0" fontId="2" fillId="0" borderId="6" xfId="0" applyFont="1" applyBorder="1"/>
    <xf numFmtId="0" fontId="2" fillId="0" borderId="4" xfId="0" applyFont="1" applyBorder="1" applyAlignment="1">
      <alignment vertical="top" wrapText="1"/>
    </xf>
    <xf numFmtId="0" fontId="1" fillId="0" borderId="1" xfId="0" applyFont="1" applyBorder="1"/>
    <xf numFmtId="4" fontId="2" fillId="0" borderId="1" xfId="0" applyNumberFormat="1" applyFont="1" applyBorder="1"/>
    <xf numFmtId="0" fontId="4" fillId="0" borderId="2" xfId="0" applyFont="1" applyBorder="1"/>
    <xf numFmtId="0" fontId="4" fillId="0" borderId="9" xfId="0" applyFont="1" applyBorder="1"/>
    <xf numFmtId="0" fontId="4" fillId="0" borderId="3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/>
    <xf numFmtId="0" fontId="2" fillId="0" borderId="0" xfId="0" applyNumberFormat="1" applyFont="1" applyAlignment="1">
      <alignment wrapText="1"/>
    </xf>
    <xf numFmtId="0" fontId="4" fillId="0" borderId="5" xfId="0" applyFont="1" applyBorder="1"/>
    <xf numFmtId="0" fontId="2" fillId="0" borderId="7" xfId="0" applyFont="1" applyBorder="1" applyAlignment="1">
      <alignment vertical="top" wrapText="1"/>
    </xf>
    <xf numFmtId="0" fontId="2" fillId="0" borderId="13" xfId="0" applyFont="1" applyBorder="1"/>
    <xf numFmtId="0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2" xfId="0" applyFont="1" applyBorder="1"/>
    <xf numFmtId="0" fontId="4" fillId="0" borderId="3" xfId="0" applyFont="1" applyBorder="1"/>
    <xf numFmtId="0" fontId="2" fillId="2" borderId="1" xfId="0" applyFont="1" applyFill="1" applyBorder="1"/>
    <xf numFmtId="0" fontId="2" fillId="0" borderId="1" xfId="0" applyFont="1" applyFill="1" applyBorder="1"/>
    <xf numFmtId="2" fontId="2" fillId="0" borderId="1" xfId="0" applyNumberFormat="1" applyFont="1" applyBorder="1"/>
    <xf numFmtId="2" fontId="4" fillId="0" borderId="1" xfId="0" applyNumberFormat="1" applyFont="1" applyBorder="1"/>
    <xf numFmtId="0" fontId="5" fillId="2" borderId="1" xfId="0" applyFont="1" applyFill="1" applyBorder="1"/>
    <xf numFmtId="0" fontId="2" fillId="0" borderId="0" xfId="0" applyFont="1" applyAlignment="1">
      <alignment vertical="center"/>
    </xf>
    <xf numFmtId="0" fontId="2" fillId="0" borderId="14" xfId="0" applyFont="1" applyBorder="1"/>
    <xf numFmtId="4" fontId="1" fillId="0" borderId="1" xfId="0" applyNumberFormat="1" applyFont="1" applyFill="1" applyBorder="1"/>
    <xf numFmtId="1" fontId="2" fillId="0" borderId="1" xfId="0" applyNumberFormat="1" applyFont="1" applyBorder="1"/>
    <xf numFmtId="0" fontId="2" fillId="0" borderId="15" xfId="0" applyFont="1" applyBorder="1"/>
    <xf numFmtId="0" fontId="4" fillId="0" borderId="11" xfId="0" applyFont="1" applyBorder="1"/>
    <xf numFmtId="0" fontId="2" fillId="0" borderId="0" xfId="0" applyFont="1" applyBorder="1"/>
    <xf numFmtId="0" fontId="4" fillId="0" borderId="1" xfId="0" applyFont="1" applyBorder="1" applyAlignment="1">
      <alignment wrapText="1"/>
    </xf>
    <xf numFmtId="0" fontId="2" fillId="0" borderId="4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10" xfId="0" applyFont="1" applyBorder="1" applyAlignment="1">
      <alignment vertical="top"/>
    </xf>
    <xf numFmtId="0" fontId="4" fillId="0" borderId="10" xfId="0" applyFont="1" applyBorder="1"/>
    <xf numFmtId="0" fontId="2" fillId="0" borderId="3" xfId="0" applyFont="1" applyBorder="1"/>
    <xf numFmtId="0" fontId="2" fillId="0" borderId="9" xfId="0" applyFont="1" applyBorder="1" applyAlignment="1">
      <alignment wrapText="1"/>
    </xf>
    <xf numFmtId="0" fontId="4" fillId="0" borderId="6" xfId="0" applyFont="1" applyBorder="1"/>
    <xf numFmtId="0" fontId="5" fillId="0" borderId="1" xfId="0" applyFont="1" applyFill="1" applyBorder="1"/>
    <xf numFmtId="2" fontId="2" fillId="0" borderId="1" xfId="0" applyNumberFormat="1" applyFont="1" applyFill="1" applyBorder="1"/>
    <xf numFmtId="0" fontId="2" fillId="0" borderId="15" xfId="0" applyFont="1" applyBorder="1" applyAlignment="1">
      <alignment vertical="top"/>
    </xf>
    <xf numFmtId="0" fontId="2" fillId="0" borderId="11" xfId="0" applyFont="1" applyBorder="1"/>
    <xf numFmtId="0" fontId="2" fillId="0" borderId="6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4" fillId="0" borderId="2" xfId="0" applyNumberFormat="1" applyFont="1" applyBorder="1" applyAlignment="1">
      <alignment horizontal="center"/>
    </xf>
    <xf numFmtId="0" fontId="4" fillId="0" borderId="9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/>
    </xf>
    <xf numFmtId="0" fontId="4" fillId="0" borderId="12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3" borderId="1" xfId="0" applyFont="1" applyFill="1" applyBorder="1"/>
    <xf numFmtId="2" fontId="2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206"/>
  <sheetViews>
    <sheetView tabSelected="1" topLeftCell="A36" workbookViewId="0">
      <selection activeCell="C46" sqref="C46"/>
    </sheetView>
  </sheetViews>
  <sheetFormatPr defaultColWidth="9.140625" defaultRowHeight="12.75"/>
  <cols>
    <col min="1" max="1" width="3.7109375" style="1" customWidth="1"/>
    <col min="2" max="2" width="21.140625" style="1" customWidth="1"/>
    <col min="3" max="3" width="41.85546875" style="1" customWidth="1"/>
    <col min="4" max="4" width="9" style="1" customWidth="1"/>
    <col min="5" max="5" width="10.7109375" style="1" customWidth="1"/>
    <col min="6" max="6" width="11" style="1" customWidth="1"/>
    <col min="7" max="7" width="11.7109375" style="1" customWidth="1"/>
    <col min="8" max="8" width="14" style="1" customWidth="1"/>
    <col min="9" max="9" width="13.42578125" style="1" customWidth="1"/>
    <col min="10" max="10" width="11.140625" style="1" customWidth="1"/>
    <col min="11" max="11" width="10.140625" style="1" customWidth="1"/>
    <col min="12" max="12" width="15" style="1" customWidth="1"/>
    <col min="13" max="16384" width="9.140625" style="1"/>
  </cols>
  <sheetData>
    <row r="2" spans="1:15">
      <c r="K2" s="39" t="s">
        <v>60</v>
      </c>
    </row>
    <row r="3" spans="1:15">
      <c r="K3" s="1" t="s">
        <v>61</v>
      </c>
    </row>
    <row r="4" spans="1:15">
      <c r="K4" s="1" t="s">
        <v>62</v>
      </c>
    </row>
    <row r="5" spans="1:15" ht="15" customHeight="1">
      <c r="A5" s="63" t="s">
        <v>0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</row>
    <row r="6" spans="1:15" ht="15" customHeight="1">
      <c r="A6" s="63" t="s">
        <v>56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</row>
    <row r="7" spans="1:15" ht="15" customHeight="1">
      <c r="A7" s="63" t="s">
        <v>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15" ht="15" customHeight="1">
      <c r="A8" s="64" t="s">
        <v>73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10" spans="1:15" ht="23.25" customHeight="1">
      <c r="A10" s="2" t="s">
        <v>15</v>
      </c>
      <c r="B10" s="69" t="s">
        <v>2</v>
      </c>
      <c r="C10" s="77" t="s">
        <v>3</v>
      </c>
      <c r="D10" s="78"/>
      <c r="E10" s="78"/>
      <c r="F10" s="79"/>
      <c r="G10" s="69" t="s">
        <v>9</v>
      </c>
      <c r="H10" s="65" t="s">
        <v>10</v>
      </c>
      <c r="I10" s="66"/>
      <c r="J10" s="69" t="s">
        <v>11</v>
      </c>
      <c r="K10" s="69" t="s">
        <v>12</v>
      </c>
      <c r="L10" s="69" t="s">
        <v>13</v>
      </c>
    </row>
    <row r="11" spans="1:15">
      <c r="A11" s="3" t="s">
        <v>14</v>
      </c>
      <c r="B11" s="70"/>
      <c r="C11" s="69" t="s">
        <v>7</v>
      </c>
      <c r="D11" s="69" t="s">
        <v>8</v>
      </c>
      <c r="E11" s="75" t="s">
        <v>4</v>
      </c>
      <c r="F11" s="76"/>
      <c r="G11" s="70"/>
      <c r="H11" s="67"/>
      <c r="I11" s="68"/>
      <c r="J11" s="70"/>
      <c r="K11" s="70"/>
      <c r="L11" s="70"/>
    </row>
    <row r="12" spans="1:15" ht="95.25" customHeight="1">
      <c r="A12" s="4"/>
      <c r="B12" s="71"/>
      <c r="C12" s="71"/>
      <c r="D12" s="71"/>
      <c r="E12" s="5" t="s">
        <v>5</v>
      </c>
      <c r="F12" s="6" t="s">
        <v>6</v>
      </c>
      <c r="G12" s="71"/>
      <c r="H12" s="8" t="s">
        <v>5</v>
      </c>
      <c r="I12" s="5" t="s">
        <v>6</v>
      </c>
      <c r="J12" s="71"/>
      <c r="K12" s="71"/>
      <c r="L12" s="71"/>
    </row>
    <row r="13" spans="1:1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 t="s">
        <v>59</v>
      </c>
      <c r="K13" s="7" t="s">
        <v>58</v>
      </c>
      <c r="L13" s="7">
        <v>12</v>
      </c>
    </row>
    <row r="14" spans="1:15" s="24" customFormat="1">
      <c r="A14" s="72" t="s">
        <v>54</v>
      </c>
      <c r="B14" s="61"/>
      <c r="C14" s="73"/>
      <c r="D14" s="73"/>
      <c r="E14" s="73"/>
      <c r="F14" s="73"/>
      <c r="G14" s="73"/>
      <c r="H14" s="73"/>
      <c r="I14" s="73"/>
      <c r="J14" s="73"/>
      <c r="K14" s="73"/>
      <c r="L14" s="74"/>
    </row>
    <row r="15" spans="1:15" ht="75" customHeight="1">
      <c r="A15" s="2">
        <v>1</v>
      </c>
      <c r="B15" s="27" t="s">
        <v>16</v>
      </c>
      <c r="C15" s="11" t="s">
        <v>18</v>
      </c>
      <c r="D15" s="16" t="s">
        <v>17</v>
      </c>
      <c r="E15" s="10">
        <v>2.1</v>
      </c>
      <c r="F15" s="10">
        <v>1.3</v>
      </c>
      <c r="G15" s="36">
        <f>2-(F15/E15)</f>
        <v>1.3809523809523809</v>
      </c>
      <c r="H15" s="41">
        <v>38265671.939999998</v>
      </c>
      <c r="I15" s="41">
        <v>38075814.729999997</v>
      </c>
      <c r="J15" s="17">
        <f>I15/H15</f>
        <v>0.99503844567795141</v>
      </c>
      <c r="K15" s="10"/>
      <c r="L15" s="10"/>
      <c r="N15" s="1">
        <v>1302</v>
      </c>
      <c r="O15" s="1">
        <v>24</v>
      </c>
    </row>
    <row r="16" spans="1:15" ht="75.75" customHeight="1">
      <c r="A16" s="14"/>
      <c r="B16" s="28"/>
      <c r="C16" s="11" t="s">
        <v>19</v>
      </c>
      <c r="D16" s="16" t="s">
        <v>17</v>
      </c>
      <c r="E16" s="38">
        <v>47.5</v>
      </c>
      <c r="F16" s="10">
        <v>61.72</v>
      </c>
      <c r="G16" s="10">
        <v>1</v>
      </c>
      <c r="H16" s="17">
        <v>34697803</v>
      </c>
      <c r="I16" s="17">
        <v>34697803</v>
      </c>
      <c r="J16" s="17">
        <f t="shared" ref="J16:J18" si="0">I16/H16</f>
        <v>1</v>
      </c>
      <c r="K16" s="10"/>
      <c r="L16" s="10"/>
    </row>
    <row r="17" spans="1:14" ht="177.75" customHeight="1">
      <c r="A17" s="14"/>
      <c r="B17" s="40"/>
      <c r="C17" s="30" t="s">
        <v>70</v>
      </c>
      <c r="D17" s="16" t="s">
        <v>17</v>
      </c>
      <c r="E17" s="10">
        <v>100</v>
      </c>
      <c r="F17" s="10">
        <v>100</v>
      </c>
      <c r="G17" s="10">
        <v>1</v>
      </c>
      <c r="H17" s="17">
        <v>164639.34</v>
      </c>
      <c r="I17" s="17">
        <v>164639.34</v>
      </c>
      <c r="J17" s="17">
        <f t="shared" si="0"/>
        <v>1</v>
      </c>
      <c r="K17" s="10"/>
      <c r="L17" s="10"/>
    </row>
    <row r="18" spans="1:14" s="24" customFormat="1" ht="16.5" customHeight="1">
      <c r="A18" s="26"/>
      <c r="B18" s="19"/>
      <c r="C18" s="20" t="s">
        <v>22</v>
      </c>
      <c r="D18" s="21"/>
      <c r="E18" s="22"/>
      <c r="F18" s="22"/>
      <c r="G18" s="22">
        <f>(G15+G16+G17)/3</f>
        <v>1.126984126984127</v>
      </c>
      <c r="H18" s="23">
        <v>76478207.269999996</v>
      </c>
      <c r="I18" s="23">
        <v>76216620.239999995</v>
      </c>
      <c r="J18" s="17">
        <f t="shared" si="0"/>
        <v>0.99657958731856133</v>
      </c>
      <c r="K18" s="37">
        <f>G18/J18</f>
        <v>1.1308521078747333</v>
      </c>
      <c r="L18" s="22"/>
      <c r="N18" s="24">
        <f>I18/H18</f>
        <v>0.99657958731856133</v>
      </c>
    </row>
    <row r="19" spans="1:14" ht="75.75" customHeight="1">
      <c r="A19" s="2" t="s">
        <v>21</v>
      </c>
      <c r="B19" s="27" t="s">
        <v>20</v>
      </c>
      <c r="C19" s="11" t="s">
        <v>23</v>
      </c>
      <c r="D19" s="16" t="s">
        <v>17</v>
      </c>
      <c r="E19" s="10">
        <v>100</v>
      </c>
      <c r="F19" s="10">
        <v>100</v>
      </c>
      <c r="G19" s="10">
        <v>1</v>
      </c>
      <c r="H19" s="17">
        <v>39839527.840000004</v>
      </c>
      <c r="I19" s="17">
        <v>39459862.640000001</v>
      </c>
      <c r="J19" s="42">
        <f>I19/H19</f>
        <v>0.99047013806175666</v>
      </c>
      <c r="L19" s="10"/>
    </row>
    <row r="20" spans="1:14" ht="254.25" customHeight="1">
      <c r="A20" s="14"/>
      <c r="B20" s="28"/>
      <c r="C20" s="29" t="s">
        <v>67</v>
      </c>
      <c r="D20" s="16" t="s">
        <v>17</v>
      </c>
      <c r="E20" s="35">
        <v>100</v>
      </c>
      <c r="F20" s="34">
        <v>94.6</v>
      </c>
      <c r="G20" s="80">
        <f>F20/E20</f>
        <v>0.94599999999999995</v>
      </c>
      <c r="H20" s="17">
        <v>448040</v>
      </c>
      <c r="I20" s="17">
        <v>448040</v>
      </c>
      <c r="J20" s="36">
        <f t="shared" ref="J20:J26" si="1">I20/H20</f>
        <v>1</v>
      </c>
      <c r="K20" s="10"/>
      <c r="L20" s="10"/>
    </row>
    <row r="21" spans="1:14" ht="89.25" customHeight="1">
      <c r="A21" s="14"/>
      <c r="B21" s="28"/>
      <c r="C21" s="25" t="s">
        <v>63</v>
      </c>
      <c r="D21" s="16" t="s">
        <v>17</v>
      </c>
      <c r="E21" s="10">
        <v>100</v>
      </c>
      <c r="F21" s="34">
        <v>100</v>
      </c>
      <c r="G21" s="10">
        <f>F21/E21</f>
        <v>1</v>
      </c>
      <c r="H21" s="17">
        <v>10878545.67</v>
      </c>
      <c r="I21" s="17">
        <v>10878545.67</v>
      </c>
      <c r="J21" s="36">
        <f t="shared" si="1"/>
        <v>1</v>
      </c>
      <c r="K21" s="10"/>
      <c r="L21" s="10"/>
    </row>
    <row r="22" spans="1:14" ht="48.75" customHeight="1">
      <c r="A22" s="14"/>
      <c r="B22" s="28"/>
      <c r="C22" s="11" t="s">
        <v>64</v>
      </c>
      <c r="D22" s="10" t="s">
        <v>24</v>
      </c>
      <c r="E22" s="54">
        <v>1595</v>
      </c>
      <c r="F22" s="35">
        <v>1570</v>
      </c>
      <c r="G22" s="81">
        <f t="shared" ref="G22:G25" si="2">F22/E22</f>
        <v>0.98432601880877746</v>
      </c>
      <c r="H22" s="17">
        <v>4254599.92</v>
      </c>
      <c r="I22" s="17">
        <v>4254599.92</v>
      </c>
      <c r="J22" s="36">
        <f t="shared" si="1"/>
        <v>1</v>
      </c>
      <c r="K22" s="10"/>
      <c r="L22" s="10"/>
    </row>
    <row r="23" spans="1:14" ht="114.75">
      <c r="A23" s="14"/>
      <c r="B23" s="45"/>
      <c r="C23" s="29" t="s">
        <v>69</v>
      </c>
      <c r="D23" s="16" t="s">
        <v>17</v>
      </c>
      <c r="E23" s="10">
        <v>100</v>
      </c>
      <c r="F23" s="10">
        <v>100</v>
      </c>
      <c r="G23" s="55">
        <f t="shared" si="2"/>
        <v>1</v>
      </c>
      <c r="H23" s="17">
        <v>12329347.99</v>
      </c>
      <c r="I23" s="17">
        <v>12296052.26</v>
      </c>
      <c r="J23" s="36">
        <f t="shared" si="1"/>
        <v>0.99729947357905657</v>
      </c>
      <c r="K23" s="10"/>
      <c r="L23" s="10"/>
    </row>
    <row r="24" spans="1:14" ht="187.5" customHeight="1">
      <c r="A24" s="14"/>
      <c r="B24" s="45"/>
      <c r="C24" s="29" t="s">
        <v>71</v>
      </c>
      <c r="D24" s="16" t="s">
        <v>17</v>
      </c>
      <c r="E24" s="10">
        <v>100</v>
      </c>
      <c r="F24" s="34">
        <v>100</v>
      </c>
      <c r="G24" s="36">
        <f t="shared" si="2"/>
        <v>1</v>
      </c>
      <c r="H24" s="17">
        <v>4194064.29</v>
      </c>
      <c r="I24" s="17">
        <v>4194064.29</v>
      </c>
      <c r="J24" s="36">
        <f t="shared" si="1"/>
        <v>1</v>
      </c>
      <c r="K24" s="10"/>
      <c r="L24" s="10"/>
    </row>
    <row r="25" spans="1:14" ht="176.25" customHeight="1">
      <c r="A25" s="14"/>
      <c r="B25" s="45"/>
      <c r="C25" s="47" t="s">
        <v>68</v>
      </c>
      <c r="D25" s="16" t="s">
        <v>17</v>
      </c>
      <c r="E25" s="10">
        <v>100</v>
      </c>
      <c r="F25" s="34">
        <v>100</v>
      </c>
      <c r="G25" s="36">
        <f t="shared" si="2"/>
        <v>1</v>
      </c>
      <c r="H25" s="17">
        <v>38646.94</v>
      </c>
      <c r="I25" s="17">
        <v>38646.94</v>
      </c>
      <c r="J25" s="36">
        <f t="shared" si="1"/>
        <v>1</v>
      </c>
      <c r="K25" s="10"/>
      <c r="L25" s="10"/>
    </row>
    <row r="26" spans="1:14" s="24" customFormat="1">
      <c r="A26" s="53"/>
      <c r="B26" s="50"/>
      <c r="C26" s="46" t="s">
        <v>22</v>
      </c>
      <c r="D26" s="22"/>
      <c r="E26" s="22"/>
      <c r="F26" s="22"/>
      <c r="G26" s="37">
        <f>(G19+G20+G21+G22+G24+G25+G23)/7</f>
        <v>0.99004657411553965</v>
      </c>
      <c r="H26" s="23">
        <v>274680570.04000002</v>
      </c>
      <c r="I26" s="23">
        <v>274144304.10000002</v>
      </c>
      <c r="J26" s="36">
        <f t="shared" si="1"/>
        <v>0.99804767428609198</v>
      </c>
      <c r="K26" s="37">
        <f>G26/J26</f>
        <v>0.99198324851939002</v>
      </c>
      <c r="L26" s="22"/>
    </row>
    <row r="27" spans="1:14" s="24" customFormat="1" ht="63" customHeight="1">
      <c r="A27" s="49" t="s">
        <v>25</v>
      </c>
      <c r="B27" s="15" t="s">
        <v>26</v>
      </c>
      <c r="C27" s="48" t="s">
        <v>27</v>
      </c>
      <c r="D27" s="16" t="s">
        <v>17</v>
      </c>
      <c r="E27" s="10">
        <v>77</v>
      </c>
      <c r="F27" s="10">
        <v>79.099999999999994</v>
      </c>
      <c r="G27" s="36">
        <v>1</v>
      </c>
      <c r="H27" s="17">
        <v>20711478.300000001</v>
      </c>
      <c r="I27" s="17">
        <v>20698846.420000002</v>
      </c>
      <c r="J27" s="17">
        <f>I27/H27</f>
        <v>0.9993901024438222</v>
      </c>
      <c r="K27" s="37"/>
      <c r="L27" s="22"/>
    </row>
    <row r="28" spans="1:14" ht="65.25" customHeight="1">
      <c r="A28" s="56"/>
      <c r="B28" s="58"/>
      <c r="C28" s="48" t="s">
        <v>28</v>
      </c>
      <c r="D28" s="16" t="s">
        <v>17</v>
      </c>
      <c r="E28" s="10">
        <v>100</v>
      </c>
      <c r="F28" s="10">
        <v>100</v>
      </c>
      <c r="G28" s="36">
        <f>F28/E28</f>
        <v>1</v>
      </c>
      <c r="H28" s="17">
        <v>29270398.77</v>
      </c>
      <c r="I28" s="17">
        <v>28138796.239999998</v>
      </c>
      <c r="J28" s="17">
        <f t="shared" ref="J28" si="3">I28/H28</f>
        <v>0.96133969547555975</v>
      </c>
      <c r="K28" s="10"/>
      <c r="L28" s="10"/>
    </row>
    <row r="29" spans="1:14" ht="192.75" customHeight="1">
      <c r="A29" s="43"/>
      <c r="B29" s="14"/>
      <c r="C29" s="48" t="s">
        <v>72</v>
      </c>
      <c r="D29" s="16" t="s">
        <v>17</v>
      </c>
      <c r="E29" s="10">
        <v>100</v>
      </c>
      <c r="F29" s="10">
        <v>100</v>
      </c>
      <c r="G29" s="36">
        <f>F29/E29</f>
        <v>1</v>
      </c>
      <c r="H29" s="17">
        <v>8877551.0199999996</v>
      </c>
      <c r="I29" s="17">
        <v>8877551.0199999996</v>
      </c>
      <c r="J29" s="17">
        <f t="shared" ref="J29:J30" si="4">I29/H29</f>
        <v>1</v>
      </c>
      <c r="K29" s="10"/>
      <c r="L29" s="10"/>
    </row>
    <row r="30" spans="1:14">
      <c r="A30" s="57"/>
      <c r="B30" s="26"/>
      <c r="C30" s="20" t="s">
        <v>22</v>
      </c>
      <c r="D30" s="10"/>
      <c r="E30" s="10"/>
      <c r="F30" s="10"/>
      <c r="G30" s="22">
        <f>(G27+G28+G29)/3</f>
        <v>1</v>
      </c>
      <c r="H30" s="23">
        <v>58859428.090000004</v>
      </c>
      <c r="I30" s="23">
        <v>57715193.68</v>
      </c>
      <c r="J30" s="23">
        <f t="shared" si="4"/>
        <v>0.98055987889908836</v>
      </c>
      <c r="K30" s="37">
        <f>G30/J30</f>
        <v>1.0198255318407865</v>
      </c>
      <c r="L30" s="10"/>
    </row>
    <row r="31" spans="1:14" ht="87.75" customHeight="1">
      <c r="A31" s="3" t="s">
        <v>29</v>
      </c>
      <c r="B31" s="13" t="s">
        <v>30</v>
      </c>
      <c r="C31" s="30" t="s">
        <v>31</v>
      </c>
      <c r="D31" s="16" t="s">
        <v>24</v>
      </c>
      <c r="E31" s="10">
        <v>825</v>
      </c>
      <c r="F31" s="10">
        <v>1393</v>
      </c>
      <c r="G31" s="10">
        <v>1</v>
      </c>
      <c r="H31" s="17">
        <v>7681883.7800000003</v>
      </c>
      <c r="I31" s="17">
        <v>7557345.3899999997</v>
      </c>
      <c r="J31" s="17">
        <v>1</v>
      </c>
      <c r="K31" s="10"/>
      <c r="L31" s="10"/>
    </row>
    <row r="32" spans="1:14" s="24" customFormat="1">
      <c r="A32" s="26"/>
      <c r="B32" s="50"/>
      <c r="C32" s="20" t="s">
        <v>22</v>
      </c>
      <c r="D32" s="22"/>
      <c r="E32" s="22"/>
      <c r="F32" s="22"/>
      <c r="G32" s="22">
        <v>1</v>
      </c>
      <c r="H32" s="23">
        <v>7681883.7800000003</v>
      </c>
      <c r="I32" s="23">
        <v>7557345.3899999997</v>
      </c>
      <c r="J32" s="17">
        <f>I32/H32</f>
        <v>0.98378804033403366</v>
      </c>
      <c r="K32" s="22">
        <f>G32/J32</f>
        <v>1.0164791184699316</v>
      </c>
      <c r="L32" s="22"/>
    </row>
    <row r="33" spans="1:12" ht="63.75">
      <c r="A33" s="49" t="s">
        <v>33</v>
      </c>
      <c r="B33" s="15" t="s">
        <v>32</v>
      </c>
      <c r="C33" s="31" t="s">
        <v>34</v>
      </c>
      <c r="D33" s="16" t="s">
        <v>17</v>
      </c>
      <c r="E33" s="10">
        <v>100</v>
      </c>
      <c r="F33" s="10">
        <v>100</v>
      </c>
      <c r="G33" s="10">
        <f>E33/F33</f>
        <v>1</v>
      </c>
      <c r="H33" s="17">
        <v>4136651.08</v>
      </c>
      <c r="I33" s="17">
        <v>3919319.24</v>
      </c>
      <c r="J33" s="17">
        <f>I33/H33</f>
        <v>0.9474618874551054</v>
      </c>
      <c r="K33" s="10"/>
      <c r="L33" s="10"/>
    </row>
    <row r="34" spans="1:12" ht="87" customHeight="1">
      <c r="A34" s="43"/>
      <c r="B34" s="14"/>
      <c r="C34" s="9" t="s">
        <v>35</v>
      </c>
      <c r="D34" s="16" t="s">
        <v>17</v>
      </c>
      <c r="E34" s="10">
        <v>100</v>
      </c>
      <c r="F34" s="10">
        <v>100</v>
      </c>
      <c r="G34" s="10">
        <f t="shared" ref="G34" si="5">E34/F34</f>
        <v>1</v>
      </c>
      <c r="H34" s="17">
        <v>6248839.21</v>
      </c>
      <c r="I34" s="17">
        <v>6248839.21</v>
      </c>
      <c r="J34" s="17">
        <f t="shared" ref="J34" si="6">I34/H34</f>
        <v>1</v>
      </c>
      <c r="K34" s="10"/>
      <c r="L34" s="10"/>
    </row>
    <row r="35" spans="1:12" s="24" customFormat="1">
      <c r="A35" s="44"/>
      <c r="B35" s="22"/>
      <c r="C35" s="20" t="s">
        <v>22</v>
      </c>
      <c r="D35" s="22"/>
      <c r="E35" s="22"/>
      <c r="F35" s="22"/>
      <c r="G35" s="22">
        <v>1</v>
      </c>
      <c r="H35" s="23">
        <v>10895694.369999999</v>
      </c>
      <c r="I35" s="23">
        <v>10678362.529999999</v>
      </c>
      <c r="J35" s="17">
        <f>I35/H35</f>
        <v>0.98005341994555228</v>
      </c>
      <c r="K35" s="22">
        <f>G35/J35</f>
        <v>1.0203525436966037</v>
      </c>
      <c r="L35" s="22"/>
    </row>
    <row r="36" spans="1:12" ht="129" customHeight="1">
      <c r="A36" s="2" t="s">
        <v>37</v>
      </c>
      <c r="B36" s="13" t="s">
        <v>36</v>
      </c>
      <c r="C36" s="30" t="s">
        <v>38</v>
      </c>
      <c r="D36" s="16" t="s">
        <v>17</v>
      </c>
      <c r="E36" s="10">
        <v>100</v>
      </c>
      <c r="F36" s="10">
        <v>100</v>
      </c>
      <c r="G36" s="10">
        <v>1</v>
      </c>
      <c r="H36" s="17">
        <v>4132360.53</v>
      </c>
      <c r="I36" s="17">
        <v>3974884.35</v>
      </c>
      <c r="J36" s="17">
        <f>I36/H36</f>
        <v>0.96189195525009052</v>
      </c>
      <c r="K36" s="10"/>
      <c r="L36" s="10"/>
    </row>
    <row r="37" spans="1:12" s="24" customFormat="1">
      <c r="A37" s="26"/>
      <c r="B37" s="18"/>
      <c r="C37" s="20" t="s">
        <v>22</v>
      </c>
      <c r="D37" s="22"/>
      <c r="E37" s="22"/>
      <c r="F37" s="22"/>
      <c r="G37" s="22">
        <v>1</v>
      </c>
      <c r="H37" s="23">
        <v>28804672.510000002</v>
      </c>
      <c r="I37" s="23">
        <v>28293588.870000001</v>
      </c>
      <c r="J37" s="17">
        <f>I37/H37</f>
        <v>0.982256918914021</v>
      </c>
      <c r="K37" s="37">
        <f>G37/J37</f>
        <v>1.0180635847346289</v>
      </c>
      <c r="L37" s="22"/>
    </row>
    <row r="38" spans="1:12" ht="75" customHeight="1">
      <c r="A38" s="2" t="s">
        <v>39</v>
      </c>
      <c r="B38" s="13" t="s">
        <v>40</v>
      </c>
      <c r="C38" s="30" t="s">
        <v>74</v>
      </c>
      <c r="D38" s="10" t="s">
        <v>41</v>
      </c>
      <c r="E38" s="10">
        <v>2</v>
      </c>
      <c r="F38" s="35">
        <v>2</v>
      </c>
      <c r="G38" s="10">
        <v>1</v>
      </c>
      <c r="H38" s="17">
        <v>1928695.92</v>
      </c>
      <c r="I38" s="17">
        <v>1928695.92</v>
      </c>
      <c r="J38" s="17">
        <v>1</v>
      </c>
      <c r="K38" s="10"/>
      <c r="L38" s="10"/>
    </row>
    <row r="39" spans="1:12" s="24" customFormat="1">
      <c r="A39" s="26"/>
      <c r="B39" s="18"/>
      <c r="C39" s="20" t="s">
        <v>22</v>
      </c>
      <c r="D39" s="22"/>
      <c r="E39" s="22"/>
      <c r="F39" s="22"/>
      <c r="G39" s="22">
        <v>1</v>
      </c>
      <c r="H39" s="23">
        <v>1928695.92</v>
      </c>
      <c r="I39" s="23">
        <v>1928695.92</v>
      </c>
      <c r="J39" s="17">
        <v>1</v>
      </c>
      <c r="K39" s="22">
        <f>G39/J39</f>
        <v>1</v>
      </c>
      <c r="L39" s="22"/>
    </row>
    <row r="40" spans="1:12" ht="40.5" customHeight="1">
      <c r="A40" s="2" t="s">
        <v>42</v>
      </c>
      <c r="B40" s="13" t="s">
        <v>43</v>
      </c>
      <c r="C40" s="30" t="s">
        <v>44</v>
      </c>
      <c r="D40" s="10" t="s">
        <v>41</v>
      </c>
      <c r="E40" s="10">
        <v>4</v>
      </c>
      <c r="F40" s="10">
        <v>4</v>
      </c>
      <c r="G40" s="10">
        <v>1</v>
      </c>
      <c r="H40" s="17">
        <v>4017312.92</v>
      </c>
      <c r="I40" s="17">
        <v>4017312.92</v>
      </c>
      <c r="J40" s="17">
        <v>1</v>
      </c>
      <c r="K40" s="10"/>
      <c r="L40" s="10"/>
    </row>
    <row r="41" spans="1:12" s="24" customFormat="1">
      <c r="A41" s="53"/>
      <c r="B41" s="18"/>
      <c r="C41" s="46" t="s">
        <v>22</v>
      </c>
      <c r="D41" s="22"/>
      <c r="E41" s="22"/>
      <c r="F41" s="22"/>
      <c r="G41" s="22">
        <v>1</v>
      </c>
      <c r="H41" s="23">
        <v>4017312.92</v>
      </c>
      <c r="I41" s="23">
        <v>4017312.92</v>
      </c>
      <c r="J41" s="17">
        <v>1</v>
      </c>
      <c r="K41" s="22">
        <f>G41/J41</f>
        <v>1</v>
      </c>
      <c r="L41" s="22"/>
    </row>
    <row r="42" spans="1:12" ht="62.25" customHeight="1">
      <c r="A42" s="2" t="s">
        <v>65</v>
      </c>
      <c r="B42" s="59" t="s">
        <v>66</v>
      </c>
      <c r="C42" s="11" t="s">
        <v>75</v>
      </c>
      <c r="D42" s="10" t="s">
        <v>41</v>
      </c>
      <c r="E42" s="10">
        <v>11</v>
      </c>
      <c r="F42" s="51">
        <v>11</v>
      </c>
      <c r="G42" s="10">
        <v>1</v>
      </c>
      <c r="H42" s="17">
        <v>3093297.72</v>
      </c>
      <c r="I42" s="17">
        <v>3093297.72</v>
      </c>
      <c r="J42" s="17">
        <v>1</v>
      </c>
      <c r="K42" s="10"/>
      <c r="L42" s="10"/>
    </row>
    <row r="43" spans="1:12">
      <c r="A43" s="4"/>
      <c r="B43" s="52"/>
      <c r="C43" s="46" t="s">
        <v>22</v>
      </c>
      <c r="D43" s="19"/>
      <c r="E43" s="22"/>
      <c r="F43" s="33"/>
      <c r="G43" s="22">
        <v>1</v>
      </c>
      <c r="H43" s="23">
        <v>3093297.72</v>
      </c>
      <c r="I43" s="23">
        <v>3093297.72</v>
      </c>
      <c r="J43" s="23">
        <v>1</v>
      </c>
      <c r="K43" s="22">
        <v>1</v>
      </c>
      <c r="L43" s="10"/>
    </row>
    <row r="44" spans="1:12" s="24" customFormat="1">
      <c r="A44" s="44" t="s">
        <v>45</v>
      </c>
      <c r="B44" s="18"/>
      <c r="C44" s="20"/>
      <c r="D44" s="19"/>
      <c r="E44" s="19"/>
      <c r="F44" s="33"/>
      <c r="G44" s="22"/>
      <c r="H44" s="23">
        <f>H18+H26+H30+H32+H35+H37+H39+H41+H43</f>
        <v>466439762.62</v>
      </c>
      <c r="I44" s="23">
        <f>I18+I26+I30+I32+I35+I37+I39+I41+I43</f>
        <v>463644721.37000006</v>
      </c>
      <c r="J44" s="17"/>
      <c r="K44" s="22"/>
      <c r="L44" s="37">
        <f>(K41+K39+K37+K35+K32+K30+K26+K18+K43)/9</f>
        <v>1.021950681681786</v>
      </c>
    </row>
    <row r="45" spans="1:12">
      <c r="A45" s="60" t="s">
        <v>55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2"/>
    </row>
    <row r="46" spans="1:12" ht="89.25">
      <c r="A46" s="2" t="s">
        <v>46</v>
      </c>
      <c r="B46" s="13" t="s">
        <v>47</v>
      </c>
      <c r="C46" s="15" t="s">
        <v>48</v>
      </c>
      <c r="D46" s="16" t="s">
        <v>17</v>
      </c>
      <c r="E46" s="35">
        <v>82.1</v>
      </c>
      <c r="F46" s="35">
        <v>100</v>
      </c>
      <c r="G46" s="55">
        <v>1</v>
      </c>
      <c r="H46" s="17">
        <v>1820274</v>
      </c>
      <c r="I46" s="17">
        <v>1820274</v>
      </c>
      <c r="J46" s="17">
        <v>1</v>
      </c>
      <c r="K46" s="10"/>
      <c r="L46" s="10"/>
    </row>
    <row r="47" spans="1:12" s="24" customFormat="1">
      <c r="A47" s="26"/>
      <c r="B47" s="18"/>
      <c r="C47" s="20" t="s">
        <v>22</v>
      </c>
      <c r="D47" s="22"/>
      <c r="E47" s="22"/>
      <c r="F47" s="22"/>
      <c r="G47" s="37">
        <f>G46</f>
        <v>1</v>
      </c>
      <c r="H47" s="23">
        <v>1820274</v>
      </c>
      <c r="I47" s="23">
        <v>1820274</v>
      </c>
      <c r="J47" s="23">
        <v>1</v>
      </c>
      <c r="K47" s="37">
        <f>G47/J47</f>
        <v>1</v>
      </c>
      <c r="L47" s="22"/>
    </row>
    <row r="48" spans="1:12" ht="90.75" customHeight="1">
      <c r="A48" s="2" t="s">
        <v>21</v>
      </c>
      <c r="B48" s="13" t="s">
        <v>49</v>
      </c>
      <c r="C48" s="15" t="s">
        <v>50</v>
      </c>
      <c r="D48" s="32" t="s">
        <v>17</v>
      </c>
      <c r="E48" s="10">
        <v>100</v>
      </c>
      <c r="F48" s="10">
        <v>100</v>
      </c>
      <c r="G48" s="10">
        <v>1</v>
      </c>
      <c r="H48" s="17">
        <v>5662071</v>
      </c>
      <c r="I48" s="17">
        <v>5640160.7800000003</v>
      </c>
      <c r="J48" s="17">
        <f>I48/H48</f>
        <v>0.99613035230395386</v>
      </c>
      <c r="K48" s="36">
        <f>G48/J48</f>
        <v>1.0038846800392098</v>
      </c>
      <c r="L48" s="10"/>
    </row>
    <row r="49" spans="1:12" ht="114.75">
      <c r="A49" s="14"/>
      <c r="C49" s="15" t="s">
        <v>51</v>
      </c>
      <c r="D49" s="32" t="s">
        <v>17</v>
      </c>
      <c r="E49" s="10">
        <v>100</v>
      </c>
      <c r="F49" s="10">
        <v>100</v>
      </c>
      <c r="G49" s="10">
        <v>1</v>
      </c>
      <c r="H49" s="17">
        <v>3582608</v>
      </c>
      <c r="I49" s="17">
        <v>3582607.94</v>
      </c>
      <c r="J49" s="17">
        <f>I49/H49</f>
        <v>0.9999999832524239</v>
      </c>
      <c r="K49" s="36">
        <f t="shared" ref="K49:K50" si="7">G49/J49</f>
        <v>1.0000000167475764</v>
      </c>
      <c r="L49" s="10"/>
    </row>
    <row r="50" spans="1:12" ht="65.25" customHeight="1">
      <c r="A50" s="14"/>
      <c r="C50" s="15" t="s">
        <v>52</v>
      </c>
      <c r="D50" s="32" t="s">
        <v>17</v>
      </c>
      <c r="E50" s="10">
        <v>100</v>
      </c>
      <c r="F50" s="10">
        <v>100</v>
      </c>
      <c r="G50" s="10">
        <v>1</v>
      </c>
      <c r="H50" s="17">
        <v>4983450</v>
      </c>
      <c r="I50" s="17">
        <v>4983450</v>
      </c>
      <c r="J50" s="17">
        <f>I50/H50</f>
        <v>1</v>
      </c>
      <c r="K50" s="36">
        <f t="shared" si="7"/>
        <v>1</v>
      </c>
      <c r="L50" s="10"/>
    </row>
    <row r="51" spans="1:12" s="24" customFormat="1">
      <c r="A51" s="26"/>
      <c r="B51" s="18"/>
      <c r="C51" s="20" t="s">
        <v>22</v>
      </c>
      <c r="D51" s="22"/>
      <c r="E51" s="22"/>
      <c r="F51" s="22"/>
      <c r="G51" s="22">
        <v>1</v>
      </c>
      <c r="H51" s="23">
        <f>SUM(H48:H50)</f>
        <v>14228129</v>
      </c>
      <c r="I51" s="23">
        <f>SUM(I48:I50)</f>
        <v>14206218.720000001</v>
      </c>
      <c r="J51" s="17">
        <v>0.99</v>
      </c>
      <c r="K51" s="37">
        <f>G51/J51</f>
        <v>1.0101010101010102</v>
      </c>
      <c r="L51" s="22"/>
    </row>
    <row r="52" spans="1:12" s="24" customFormat="1">
      <c r="A52" s="18" t="s">
        <v>53</v>
      </c>
      <c r="B52" s="18"/>
      <c r="C52" s="20"/>
      <c r="D52" s="22"/>
      <c r="E52" s="22"/>
      <c r="F52" s="22"/>
      <c r="G52" s="22"/>
      <c r="H52" s="23">
        <f>H47+H51</f>
        <v>16048403</v>
      </c>
      <c r="I52" s="23">
        <f>I47+I51</f>
        <v>16026492.720000001</v>
      </c>
      <c r="J52" s="17"/>
      <c r="K52" s="22"/>
      <c r="L52" s="37">
        <f>(K51+K47)/2</f>
        <v>1.0050505050505052</v>
      </c>
    </row>
    <row r="53" spans="1:12">
      <c r="A53" s="18" t="s">
        <v>57</v>
      </c>
      <c r="B53" s="18"/>
      <c r="C53" s="20"/>
      <c r="D53" s="22"/>
      <c r="E53" s="22"/>
      <c r="F53" s="22"/>
      <c r="G53" s="22"/>
      <c r="H53" s="23">
        <f>H44+H52</f>
        <v>482488165.62</v>
      </c>
      <c r="I53" s="23">
        <f>I44+I52</f>
        <v>479671214.09000009</v>
      </c>
      <c r="J53" s="17"/>
      <c r="K53" s="22"/>
      <c r="L53" s="37">
        <f>(L44+L52)/2</f>
        <v>1.0135005933661456</v>
      </c>
    </row>
    <row r="54" spans="1:12">
      <c r="H54" s="12"/>
      <c r="I54" s="12"/>
    </row>
    <row r="55" spans="1:12">
      <c r="H55" s="12"/>
      <c r="I55" s="12"/>
    </row>
    <row r="56" spans="1:12">
      <c r="H56" s="12"/>
      <c r="I56" s="12"/>
    </row>
    <row r="57" spans="1:12">
      <c r="H57" s="12"/>
      <c r="I57" s="12"/>
    </row>
    <row r="58" spans="1:12">
      <c r="H58" s="12"/>
      <c r="I58" s="12"/>
    </row>
    <row r="59" spans="1:12">
      <c r="H59" s="12"/>
      <c r="I59" s="12"/>
    </row>
    <row r="60" spans="1:12">
      <c r="H60" s="12"/>
      <c r="I60" s="12"/>
    </row>
    <row r="61" spans="1:12">
      <c r="H61" s="12"/>
      <c r="I61" s="12"/>
    </row>
    <row r="62" spans="1:12">
      <c r="H62" s="12"/>
      <c r="I62" s="12"/>
    </row>
    <row r="63" spans="1:12">
      <c r="H63" s="12"/>
      <c r="I63" s="12"/>
    </row>
    <row r="64" spans="1:12">
      <c r="H64" s="12"/>
      <c r="I64" s="12"/>
    </row>
    <row r="65" spans="8:9">
      <c r="H65" s="12"/>
      <c r="I65" s="12"/>
    </row>
    <row r="66" spans="8:9">
      <c r="H66" s="12"/>
      <c r="I66" s="12"/>
    </row>
    <row r="67" spans="8:9">
      <c r="H67" s="12"/>
      <c r="I67" s="12"/>
    </row>
    <row r="68" spans="8:9">
      <c r="H68" s="12"/>
      <c r="I68" s="12"/>
    </row>
    <row r="69" spans="8:9">
      <c r="H69" s="12"/>
      <c r="I69" s="12"/>
    </row>
    <row r="70" spans="8:9">
      <c r="H70" s="12"/>
      <c r="I70" s="12"/>
    </row>
    <row r="71" spans="8:9">
      <c r="H71" s="12"/>
      <c r="I71" s="12"/>
    </row>
    <row r="72" spans="8:9">
      <c r="H72" s="12"/>
      <c r="I72" s="12"/>
    </row>
    <row r="73" spans="8:9">
      <c r="H73" s="12"/>
      <c r="I73" s="12"/>
    </row>
    <row r="74" spans="8:9">
      <c r="H74" s="12"/>
      <c r="I74" s="12"/>
    </row>
    <row r="75" spans="8:9">
      <c r="H75" s="12"/>
      <c r="I75" s="12"/>
    </row>
    <row r="76" spans="8:9">
      <c r="H76" s="12"/>
      <c r="I76" s="12"/>
    </row>
    <row r="77" spans="8:9">
      <c r="H77" s="12"/>
      <c r="I77" s="12"/>
    </row>
    <row r="78" spans="8:9">
      <c r="H78" s="12"/>
      <c r="I78" s="12"/>
    </row>
    <row r="79" spans="8:9">
      <c r="H79" s="12"/>
      <c r="I79" s="12"/>
    </row>
    <row r="80" spans="8:9">
      <c r="H80" s="12"/>
      <c r="I80" s="12"/>
    </row>
    <row r="81" spans="8:9">
      <c r="H81" s="12"/>
      <c r="I81" s="12"/>
    </row>
    <row r="82" spans="8:9">
      <c r="H82" s="12"/>
      <c r="I82" s="12"/>
    </row>
    <row r="83" spans="8:9">
      <c r="H83" s="12"/>
      <c r="I83" s="12"/>
    </row>
    <row r="84" spans="8:9">
      <c r="H84" s="12"/>
      <c r="I84" s="12"/>
    </row>
    <row r="85" spans="8:9">
      <c r="H85" s="12"/>
      <c r="I85" s="12"/>
    </row>
    <row r="86" spans="8:9">
      <c r="H86" s="12"/>
      <c r="I86" s="12"/>
    </row>
    <row r="87" spans="8:9">
      <c r="H87" s="12"/>
      <c r="I87" s="12"/>
    </row>
    <row r="88" spans="8:9">
      <c r="H88" s="12"/>
      <c r="I88" s="12"/>
    </row>
    <row r="89" spans="8:9">
      <c r="H89" s="12"/>
      <c r="I89" s="12"/>
    </row>
    <row r="90" spans="8:9">
      <c r="H90" s="12"/>
      <c r="I90" s="12"/>
    </row>
    <row r="91" spans="8:9">
      <c r="H91" s="12"/>
      <c r="I91" s="12"/>
    </row>
    <row r="92" spans="8:9">
      <c r="H92" s="12"/>
      <c r="I92" s="12"/>
    </row>
    <row r="93" spans="8:9">
      <c r="H93" s="12"/>
      <c r="I93" s="12"/>
    </row>
    <row r="94" spans="8:9">
      <c r="H94" s="12"/>
      <c r="I94" s="12"/>
    </row>
    <row r="95" spans="8:9">
      <c r="H95" s="12"/>
      <c r="I95" s="12"/>
    </row>
    <row r="96" spans="8:9">
      <c r="H96" s="12"/>
      <c r="I96" s="12"/>
    </row>
    <row r="97" spans="8:9">
      <c r="H97" s="12"/>
      <c r="I97" s="12"/>
    </row>
    <row r="98" spans="8:9">
      <c r="H98" s="12"/>
      <c r="I98" s="12"/>
    </row>
    <row r="99" spans="8:9">
      <c r="H99" s="12"/>
      <c r="I99" s="12"/>
    </row>
    <row r="100" spans="8:9">
      <c r="H100" s="12"/>
      <c r="I100" s="12"/>
    </row>
    <row r="101" spans="8:9">
      <c r="H101" s="12"/>
      <c r="I101" s="12"/>
    </row>
    <row r="102" spans="8:9">
      <c r="H102" s="12"/>
      <c r="I102" s="12"/>
    </row>
    <row r="103" spans="8:9">
      <c r="H103" s="12"/>
      <c r="I103" s="12"/>
    </row>
    <row r="104" spans="8:9">
      <c r="H104" s="12"/>
      <c r="I104" s="12"/>
    </row>
    <row r="105" spans="8:9">
      <c r="H105" s="12"/>
      <c r="I105" s="12"/>
    </row>
    <row r="106" spans="8:9">
      <c r="H106" s="12"/>
      <c r="I106" s="12"/>
    </row>
    <row r="107" spans="8:9">
      <c r="H107" s="12"/>
      <c r="I107" s="12"/>
    </row>
    <row r="108" spans="8:9">
      <c r="H108" s="12"/>
      <c r="I108" s="12"/>
    </row>
    <row r="109" spans="8:9">
      <c r="H109" s="12"/>
      <c r="I109" s="12"/>
    </row>
    <row r="110" spans="8:9">
      <c r="H110" s="12"/>
      <c r="I110" s="12"/>
    </row>
    <row r="111" spans="8:9">
      <c r="H111" s="12"/>
      <c r="I111" s="12"/>
    </row>
    <row r="112" spans="8:9">
      <c r="H112" s="12"/>
      <c r="I112" s="12"/>
    </row>
    <row r="113" spans="8:9">
      <c r="H113" s="12"/>
      <c r="I113" s="12"/>
    </row>
    <row r="114" spans="8:9">
      <c r="H114" s="12"/>
      <c r="I114" s="12"/>
    </row>
    <row r="115" spans="8:9">
      <c r="H115" s="12"/>
      <c r="I115" s="12"/>
    </row>
    <row r="116" spans="8:9">
      <c r="H116" s="12"/>
      <c r="I116" s="12"/>
    </row>
    <row r="117" spans="8:9">
      <c r="H117" s="12"/>
      <c r="I117" s="12"/>
    </row>
    <row r="118" spans="8:9">
      <c r="H118" s="12"/>
      <c r="I118" s="12"/>
    </row>
    <row r="119" spans="8:9">
      <c r="H119" s="12"/>
      <c r="I119" s="12"/>
    </row>
    <row r="120" spans="8:9">
      <c r="H120" s="12"/>
      <c r="I120" s="12"/>
    </row>
    <row r="121" spans="8:9">
      <c r="H121" s="12"/>
      <c r="I121" s="12"/>
    </row>
    <row r="122" spans="8:9">
      <c r="H122" s="12"/>
      <c r="I122" s="12"/>
    </row>
    <row r="123" spans="8:9">
      <c r="H123" s="12"/>
      <c r="I123" s="12"/>
    </row>
    <row r="124" spans="8:9">
      <c r="H124" s="12"/>
      <c r="I124" s="12"/>
    </row>
    <row r="125" spans="8:9">
      <c r="H125" s="12"/>
      <c r="I125" s="12"/>
    </row>
    <row r="126" spans="8:9">
      <c r="H126" s="12"/>
      <c r="I126" s="12"/>
    </row>
    <row r="127" spans="8:9">
      <c r="H127" s="12"/>
      <c r="I127" s="12"/>
    </row>
    <row r="128" spans="8:9">
      <c r="H128" s="12"/>
      <c r="I128" s="12"/>
    </row>
    <row r="129" spans="8:9">
      <c r="H129" s="12"/>
      <c r="I129" s="12"/>
    </row>
    <row r="130" spans="8:9">
      <c r="H130" s="12"/>
      <c r="I130" s="12"/>
    </row>
    <row r="131" spans="8:9">
      <c r="H131" s="12"/>
      <c r="I131" s="12"/>
    </row>
    <row r="132" spans="8:9">
      <c r="H132" s="12"/>
      <c r="I132" s="12"/>
    </row>
    <row r="133" spans="8:9">
      <c r="H133" s="12"/>
      <c r="I133" s="12"/>
    </row>
    <row r="134" spans="8:9">
      <c r="H134" s="12"/>
      <c r="I134" s="12"/>
    </row>
    <row r="135" spans="8:9">
      <c r="H135" s="12"/>
      <c r="I135" s="12"/>
    </row>
    <row r="136" spans="8:9">
      <c r="H136" s="12"/>
      <c r="I136" s="12"/>
    </row>
    <row r="137" spans="8:9">
      <c r="H137" s="12"/>
      <c r="I137" s="12"/>
    </row>
    <row r="138" spans="8:9">
      <c r="H138" s="12"/>
      <c r="I138" s="12"/>
    </row>
    <row r="139" spans="8:9">
      <c r="H139" s="12"/>
      <c r="I139" s="12"/>
    </row>
    <row r="140" spans="8:9">
      <c r="H140" s="12"/>
      <c r="I140" s="12"/>
    </row>
    <row r="141" spans="8:9">
      <c r="H141" s="12"/>
      <c r="I141" s="12"/>
    </row>
    <row r="142" spans="8:9">
      <c r="H142" s="12"/>
      <c r="I142" s="12"/>
    </row>
    <row r="143" spans="8:9">
      <c r="H143" s="12"/>
      <c r="I143" s="12"/>
    </row>
    <row r="144" spans="8:9">
      <c r="H144" s="12"/>
      <c r="I144" s="12"/>
    </row>
    <row r="145" spans="8:9">
      <c r="H145" s="12"/>
      <c r="I145" s="12"/>
    </row>
    <row r="146" spans="8:9">
      <c r="H146" s="12"/>
      <c r="I146" s="12"/>
    </row>
    <row r="147" spans="8:9">
      <c r="H147" s="12"/>
      <c r="I147" s="12"/>
    </row>
    <row r="148" spans="8:9">
      <c r="H148" s="12"/>
      <c r="I148" s="12"/>
    </row>
    <row r="149" spans="8:9">
      <c r="H149" s="12"/>
      <c r="I149" s="12"/>
    </row>
    <row r="150" spans="8:9">
      <c r="H150" s="12"/>
      <c r="I150" s="12"/>
    </row>
    <row r="151" spans="8:9">
      <c r="H151" s="12"/>
      <c r="I151" s="12"/>
    </row>
    <row r="152" spans="8:9">
      <c r="H152" s="12"/>
      <c r="I152" s="12"/>
    </row>
    <row r="153" spans="8:9">
      <c r="H153" s="12"/>
      <c r="I153" s="12"/>
    </row>
    <row r="154" spans="8:9">
      <c r="H154" s="12"/>
      <c r="I154" s="12"/>
    </row>
    <row r="155" spans="8:9">
      <c r="H155" s="12"/>
      <c r="I155" s="12"/>
    </row>
    <row r="156" spans="8:9">
      <c r="H156" s="12"/>
      <c r="I156" s="12"/>
    </row>
    <row r="157" spans="8:9">
      <c r="H157" s="12"/>
      <c r="I157" s="12"/>
    </row>
    <row r="158" spans="8:9">
      <c r="H158" s="12"/>
      <c r="I158" s="12"/>
    </row>
    <row r="159" spans="8:9">
      <c r="H159" s="12"/>
      <c r="I159" s="12"/>
    </row>
    <row r="160" spans="8:9">
      <c r="H160" s="12"/>
      <c r="I160" s="12"/>
    </row>
    <row r="161" spans="8:9">
      <c r="H161" s="12"/>
      <c r="I161" s="12"/>
    </row>
    <row r="162" spans="8:9">
      <c r="H162" s="12"/>
      <c r="I162" s="12"/>
    </row>
    <row r="163" spans="8:9">
      <c r="H163" s="12"/>
      <c r="I163" s="12"/>
    </row>
    <row r="164" spans="8:9">
      <c r="H164" s="12"/>
      <c r="I164" s="12"/>
    </row>
    <row r="165" spans="8:9">
      <c r="H165" s="12"/>
      <c r="I165" s="12"/>
    </row>
    <row r="166" spans="8:9">
      <c r="H166" s="12"/>
      <c r="I166" s="12"/>
    </row>
    <row r="167" spans="8:9">
      <c r="H167" s="12"/>
      <c r="I167" s="12"/>
    </row>
    <row r="168" spans="8:9">
      <c r="H168" s="12"/>
      <c r="I168" s="12"/>
    </row>
    <row r="169" spans="8:9">
      <c r="H169" s="12"/>
      <c r="I169" s="12"/>
    </row>
    <row r="170" spans="8:9">
      <c r="H170" s="12"/>
      <c r="I170" s="12"/>
    </row>
    <row r="171" spans="8:9">
      <c r="H171" s="12"/>
      <c r="I171" s="12"/>
    </row>
    <row r="172" spans="8:9">
      <c r="H172" s="12"/>
      <c r="I172" s="12"/>
    </row>
    <row r="173" spans="8:9">
      <c r="H173" s="12"/>
      <c r="I173" s="12"/>
    </row>
    <row r="174" spans="8:9">
      <c r="H174" s="12"/>
      <c r="I174" s="12"/>
    </row>
    <row r="175" spans="8:9">
      <c r="H175" s="12"/>
      <c r="I175" s="12"/>
    </row>
    <row r="176" spans="8:9">
      <c r="H176" s="12"/>
      <c r="I176" s="12"/>
    </row>
    <row r="177" spans="8:9">
      <c r="H177" s="12"/>
      <c r="I177" s="12"/>
    </row>
    <row r="178" spans="8:9">
      <c r="H178" s="12"/>
      <c r="I178" s="12"/>
    </row>
    <row r="179" spans="8:9">
      <c r="H179" s="12"/>
      <c r="I179" s="12"/>
    </row>
    <row r="180" spans="8:9">
      <c r="H180" s="12"/>
      <c r="I180" s="12"/>
    </row>
    <row r="181" spans="8:9">
      <c r="H181" s="12"/>
      <c r="I181" s="12"/>
    </row>
    <row r="182" spans="8:9">
      <c r="H182" s="12"/>
      <c r="I182" s="12"/>
    </row>
    <row r="183" spans="8:9">
      <c r="H183" s="12"/>
      <c r="I183" s="12"/>
    </row>
    <row r="184" spans="8:9">
      <c r="H184" s="12"/>
      <c r="I184" s="12"/>
    </row>
    <row r="185" spans="8:9">
      <c r="H185" s="12"/>
      <c r="I185" s="12"/>
    </row>
    <row r="186" spans="8:9">
      <c r="H186" s="12"/>
      <c r="I186" s="12"/>
    </row>
    <row r="187" spans="8:9">
      <c r="H187" s="12"/>
      <c r="I187" s="12"/>
    </row>
    <row r="188" spans="8:9">
      <c r="H188" s="12"/>
      <c r="I188" s="12"/>
    </row>
    <row r="189" spans="8:9">
      <c r="H189" s="12"/>
      <c r="I189" s="12"/>
    </row>
    <row r="190" spans="8:9">
      <c r="H190" s="12"/>
      <c r="I190" s="12"/>
    </row>
    <row r="191" spans="8:9">
      <c r="H191" s="12"/>
      <c r="I191" s="12"/>
    </row>
    <row r="192" spans="8:9">
      <c r="H192" s="12"/>
      <c r="I192" s="12"/>
    </row>
    <row r="193" spans="8:9">
      <c r="H193" s="12"/>
      <c r="I193" s="12"/>
    </row>
    <row r="194" spans="8:9">
      <c r="H194" s="12"/>
      <c r="I194" s="12"/>
    </row>
    <row r="195" spans="8:9">
      <c r="H195" s="12"/>
      <c r="I195" s="12"/>
    </row>
    <row r="196" spans="8:9">
      <c r="H196" s="12"/>
      <c r="I196" s="12"/>
    </row>
    <row r="197" spans="8:9">
      <c r="H197" s="12"/>
      <c r="I197" s="12"/>
    </row>
    <row r="198" spans="8:9">
      <c r="H198" s="12"/>
      <c r="I198" s="12"/>
    </row>
    <row r="199" spans="8:9">
      <c r="H199" s="12"/>
      <c r="I199" s="12"/>
    </row>
    <row r="200" spans="8:9">
      <c r="H200" s="12"/>
      <c r="I200" s="12"/>
    </row>
    <row r="201" spans="8:9">
      <c r="H201" s="12"/>
      <c r="I201" s="12"/>
    </row>
    <row r="202" spans="8:9">
      <c r="H202" s="12"/>
      <c r="I202" s="12"/>
    </row>
    <row r="203" spans="8:9">
      <c r="H203" s="12"/>
      <c r="I203" s="12"/>
    </row>
    <row r="204" spans="8:9">
      <c r="H204" s="12"/>
      <c r="I204" s="12"/>
    </row>
    <row r="205" spans="8:9">
      <c r="H205" s="12"/>
      <c r="I205" s="12"/>
    </row>
    <row r="206" spans="8:9">
      <c r="H206" s="12"/>
      <c r="I206" s="12"/>
    </row>
  </sheetData>
  <mergeCells count="16">
    <mergeCell ref="A45:L45"/>
    <mergeCell ref="A5:L5"/>
    <mergeCell ref="A6:L6"/>
    <mergeCell ref="A7:L7"/>
    <mergeCell ref="A8:L8"/>
    <mergeCell ref="H10:I11"/>
    <mergeCell ref="J10:J12"/>
    <mergeCell ref="K10:K12"/>
    <mergeCell ref="L10:L12"/>
    <mergeCell ref="A14:L14"/>
    <mergeCell ref="C11:C12"/>
    <mergeCell ref="D11:D12"/>
    <mergeCell ref="E11:F11"/>
    <mergeCell ref="C10:F10"/>
    <mergeCell ref="B10:B12"/>
    <mergeCell ref="G10:G12"/>
  </mergeCells>
  <pageMargins left="0" right="0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2024-05-02T08:41:44Z</dcterms:modified>
</cp:coreProperties>
</file>