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60" windowWidth="21840" windowHeight="6768"/>
  </bookViews>
  <sheets>
    <sheet name="Лист2" sheetId="2" r:id="rId1"/>
    <sheet name="Лист3" sheetId="3" r:id="rId2"/>
  </sheets>
  <definedNames>
    <definedName name="_xlnm.Print_Area" localSheetId="0">Лист2!$A$1:$U$165</definedName>
  </definedNames>
  <calcPr calcId="145621"/>
</workbook>
</file>

<file path=xl/calcChain.xml><?xml version="1.0" encoding="utf-8"?>
<calcChain xmlns="http://schemas.openxmlformats.org/spreadsheetml/2006/main">
  <c r="H24" i="2" l="1"/>
  <c r="H21" i="2"/>
  <c r="G164" i="2" l="1"/>
  <c r="G158" i="2" l="1"/>
  <c r="H156" i="2"/>
  <c r="J145" i="2"/>
  <c r="G135" i="2"/>
  <c r="P67" i="2"/>
  <c r="H52" i="2"/>
  <c r="I51" i="2"/>
  <c r="H50" i="2"/>
  <c r="G43" i="2"/>
  <c r="M40" i="2"/>
  <c r="I35" i="2"/>
  <c r="H35" i="2"/>
  <c r="I34" i="2"/>
  <c r="H34" i="2"/>
  <c r="L27" i="2"/>
  <c r="M27" i="2"/>
  <c r="K24" i="2"/>
  <c r="K21" i="2"/>
  <c r="C162" i="2" l="1"/>
  <c r="D162" i="2"/>
  <c r="C158" i="2"/>
  <c r="D158" i="2"/>
  <c r="C151" i="2"/>
  <c r="D151" i="2"/>
  <c r="C154" i="2"/>
  <c r="D154" i="2"/>
  <c r="C142" i="2"/>
  <c r="D142" i="2"/>
  <c r="C139" i="2"/>
  <c r="D139" i="2"/>
  <c r="C136" i="2"/>
  <c r="D136" i="2"/>
  <c r="C133" i="2"/>
  <c r="D133" i="2"/>
  <c r="C50" i="2"/>
  <c r="D50" i="2"/>
  <c r="C49" i="2"/>
  <c r="D49" i="2"/>
  <c r="C46" i="2"/>
  <c r="D46" i="2"/>
  <c r="C43" i="2"/>
  <c r="D43" i="2"/>
  <c r="C40" i="2"/>
  <c r="D40" i="2"/>
  <c r="C37" i="2"/>
  <c r="D37" i="2"/>
  <c r="C34" i="2"/>
  <c r="D34" i="2"/>
  <c r="C31" i="2"/>
  <c r="D31" i="2"/>
  <c r="C30" i="2"/>
  <c r="D30" i="2"/>
  <c r="C27" i="2"/>
  <c r="D27" i="2"/>
  <c r="C24" i="2"/>
  <c r="D24" i="2"/>
  <c r="C19" i="2"/>
  <c r="D19" i="2"/>
  <c r="C21" i="2"/>
  <c r="D21" i="2"/>
  <c r="C13" i="2"/>
  <c r="D13" i="2"/>
  <c r="C16" i="2"/>
  <c r="D16" i="2"/>
  <c r="G140" i="2" l="1"/>
  <c r="G141" i="2"/>
  <c r="H139" i="2"/>
  <c r="I139" i="2"/>
  <c r="L139" i="2"/>
  <c r="G66" i="2" l="1"/>
  <c r="G65" i="2"/>
  <c r="H64" i="2"/>
  <c r="G64" i="2" l="1"/>
  <c r="G102" i="2"/>
  <c r="G101" i="2"/>
  <c r="G100" i="2" l="1"/>
  <c r="I98" i="2"/>
  <c r="I68" i="2" s="1"/>
  <c r="I128" i="2"/>
  <c r="I127" i="2" s="1"/>
  <c r="I97" i="2" l="1"/>
  <c r="G99" i="2"/>
  <c r="G98" i="2"/>
  <c r="G97" i="2" l="1"/>
  <c r="I104" i="2"/>
  <c r="I103" i="2"/>
  <c r="G105" i="2"/>
  <c r="G96" i="2"/>
  <c r="G95" i="2"/>
  <c r="G93" i="2"/>
  <c r="G92" i="2"/>
  <c r="G90" i="2"/>
  <c r="G89" i="2"/>
  <c r="I85" i="2"/>
  <c r="G86" i="2"/>
  <c r="G87" i="2"/>
  <c r="G117" i="2"/>
  <c r="G116" i="2"/>
  <c r="G114" i="2"/>
  <c r="G113" i="2"/>
  <c r="G111" i="2"/>
  <c r="G110" i="2"/>
  <c r="G108" i="2"/>
  <c r="G107" i="2"/>
  <c r="G106" i="2" l="1"/>
  <c r="G109" i="2"/>
  <c r="G88" i="2"/>
  <c r="G94" i="2"/>
  <c r="G85" i="2"/>
  <c r="G91" i="2"/>
  <c r="G115" i="2"/>
  <c r="G112" i="2"/>
  <c r="I165" i="2" l="1"/>
  <c r="J165" i="2"/>
  <c r="K165" i="2"/>
  <c r="L165" i="2"/>
  <c r="H69" i="2"/>
  <c r="I69" i="2"/>
  <c r="I67" i="2" s="1"/>
  <c r="J69" i="2"/>
  <c r="K69" i="2"/>
  <c r="L69" i="2"/>
  <c r="H68" i="2"/>
  <c r="Q67" i="2"/>
  <c r="R67" i="2"/>
  <c r="U67" i="2"/>
  <c r="H57" i="2"/>
  <c r="I57" i="2"/>
  <c r="J57" i="2"/>
  <c r="K57" i="2"/>
  <c r="L57" i="2"/>
  <c r="H55" i="2"/>
  <c r="I55" i="2"/>
  <c r="K55" i="2"/>
  <c r="L55" i="2"/>
  <c r="Q53" i="2"/>
  <c r="R53" i="2"/>
  <c r="S53" i="2"/>
  <c r="T53" i="2"/>
  <c r="U53" i="2"/>
  <c r="G62" i="2"/>
  <c r="G63" i="2"/>
  <c r="H61" i="2"/>
  <c r="G59" i="2"/>
  <c r="G60" i="2"/>
  <c r="I61" i="2"/>
  <c r="J61" i="2"/>
  <c r="H58" i="2"/>
  <c r="I58" i="2"/>
  <c r="J58" i="2"/>
  <c r="H51" i="2" l="1"/>
  <c r="G58" i="2"/>
  <c r="K52" i="2"/>
  <c r="J52" i="2"/>
  <c r="L52" i="2"/>
  <c r="K53" i="2"/>
  <c r="H67" i="2"/>
  <c r="L53" i="2"/>
  <c r="H53" i="2"/>
  <c r="P53" i="2"/>
  <c r="G57" i="2"/>
  <c r="I53" i="2"/>
  <c r="G55" i="2"/>
  <c r="G61" i="2"/>
  <c r="G44" i="2"/>
  <c r="H135" i="2"/>
  <c r="H134" i="2"/>
  <c r="I134" i="2"/>
  <c r="I133" i="2" s="1"/>
  <c r="I82" i="2"/>
  <c r="I79" i="2"/>
  <c r="L145" i="2"/>
  <c r="L148" i="2"/>
  <c r="K148" i="2"/>
  <c r="H148" i="2"/>
  <c r="H136" i="2"/>
  <c r="G84" i="2"/>
  <c r="G83" i="2"/>
  <c r="G53" i="2" l="1"/>
  <c r="G148" i="2"/>
  <c r="G82" i="2"/>
  <c r="G81" i="2" l="1"/>
  <c r="G80" i="2"/>
  <c r="G79" i="2" l="1"/>
  <c r="G77" i="2"/>
  <c r="G78" i="2"/>
  <c r="G75" i="2"/>
  <c r="G74" i="2"/>
  <c r="G72" i="2"/>
  <c r="G71" i="2"/>
  <c r="H43" i="2"/>
  <c r="G73" i="2" l="1"/>
  <c r="G70" i="2"/>
  <c r="G76" i="2"/>
  <c r="H76" i="2"/>
  <c r="H73" i="2"/>
  <c r="H70" i="2"/>
  <c r="G134" i="2" l="1"/>
  <c r="G29" i="2"/>
  <c r="M23" i="2"/>
  <c r="L23" i="2"/>
  <c r="H165" i="2" l="1"/>
  <c r="G165" i="2" s="1"/>
  <c r="H155" i="2"/>
  <c r="H158" i="2"/>
  <c r="H133" i="2"/>
  <c r="H145" i="2"/>
  <c r="H118" i="2"/>
  <c r="H154" i="2" l="1"/>
  <c r="I154" i="2"/>
  <c r="J154" i="2"/>
  <c r="K154" i="2"/>
  <c r="L154" i="2"/>
  <c r="I145" i="2"/>
  <c r="K145" i="2"/>
  <c r="H142" i="2"/>
  <c r="K142" i="2"/>
  <c r="L142" i="2"/>
  <c r="I136" i="2"/>
  <c r="J136" i="2"/>
  <c r="L136" i="2"/>
  <c r="L133" i="2"/>
  <c r="I43" i="2"/>
  <c r="I40" i="2"/>
  <c r="J40" i="2"/>
  <c r="L40" i="2"/>
  <c r="H37" i="2"/>
  <c r="I37" i="2"/>
  <c r="J37" i="2"/>
  <c r="H33" i="2"/>
  <c r="I33" i="2"/>
  <c r="J33" i="2"/>
  <c r="L33" i="2"/>
  <c r="L164" i="2" s="1"/>
  <c r="H27" i="2"/>
  <c r="I27" i="2"/>
  <c r="J27" i="2"/>
  <c r="I24" i="2"/>
  <c r="J24" i="2"/>
  <c r="M24" i="2"/>
  <c r="I21" i="2"/>
  <c r="J21" i="2"/>
  <c r="L16" i="2"/>
  <c r="H16" i="2"/>
  <c r="I16" i="2"/>
  <c r="J16" i="2"/>
  <c r="M16" i="2"/>
  <c r="I164" i="2" l="1"/>
  <c r="I32" i="2"/>
  <c r="H164" i="2"/>
  <c r="H32" i="2"/>
  <c r="H31" i="2" s="1"/>
  <c r="H163" i="2"/>
  <c r="G163" i="2" s="1"/>
  <c r="J162" i="2"/>
  <c r="G136" i="2"/>
  <c r="G154" i="2"/>
  <c r="G145" i="2"/>
  <c r="H162" i="2" l="1"/>
  <c r="I31" i="2"/>
  <c r="I163" i="2"/>
  <c r="I162" i="2" s="1"/>
  <c r="G133" i="2"/>
  <c r="G162" i="2" l="1"/>
</calcChain>
</file>

<file path=xl/sharedStrings.xml><?xml version="1.0" encoding="utf-8"?>
<sst xmlns="http://schemas.openxmlformats.org/spreadsheetml/2006/main" count="597" uniqueCount="135">
  <si>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</si>
  <si>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</si>
  <si>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</si>
  <si>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</si>
  <si>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</si>
  <si>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</si>
  <si>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</si>
  <si>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</si>
  <si>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</si>
  <si>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Всего, из них расходы за счет:</t>
  </si>
  <si>
    <t>№ п/п</t>
  </si>
  <si>
    <t>х</t>
  </si>
  <si>
    <t xml:space="preserve"> </t>
  </si>
  <si>
    <t>процент</t>
  </si>
  <si>
    <t>Соисполнитель, исполнитель подпрограммы</t>
  </si>
  <si>
    <t>Целевые индикаторы реализации мероприятия (группы мероприятий) программы</t>
  </si>
  <si>
    <t>с (год)</t>
  </si>
  <si>
    <t>Единица измерения</t>
  </si>
  <si>
    <r>
      <t xml:space="preserve">Цель </t>
    </r>
    <r>
      <rPr>
        <sz val="8"/>
        <color theme="1"/>
        <rFont val="Times New Roman"/>
        <family val="1"/>
        <charset val="204"/>
      </rPr>
      <t xml:space="preserve"> Создание условий для развития жилищной сферы, обеспечение повышения доступности жилья в соответствии с платежеспособным спросом граждан и стандартами обеспечения их жилыми помещениями, повышение качества и надежности предоставления жилищно-коммунальных услуг населению</t>
    </r>
  </si>
  <si>
    <t>Х</t>
  </si>
  <si>
    <t xml:space="preserve">Задача 1 муниципальной программы: </t>
  </si>
  <si>
    <t>Предоставление государственной поддержки  работникам бюджетной сферы, а также гражданам, имеющим льготы в соответствии с федеральным и областным законодательством</t>
  </si>
  <si>
    <t>Отдел строительства, архитектуры и жилищно-коммунального хозяйства администрации Одесского муниципального района</t>
  </si>
  <si>
    <t xml:space="preserve">Источник №1 </t>
  </si>
  <si>
    <t>Источник №2</t>
  </si>
  <si>
    <t xml:space="preserve">Отдел строительства, архитектуры и жилищно-коммунального хозяйства администрации Одесского муниципального района    </t>
  </si>
  <si>
    <t>количество семей,получивших государственную поддержку при строительстве индивидуальных жилых домов</t>
  </si>
  <si>
    <t>ед</t>
  </si>
  <si>
    <t>Всего, из них расходы за счет</t>
  </si>
  <si>
    <t>Источник №1</t>
  </si>
  <si>
    <t xml:space="preserve">  количество молодых семей, улучшивших жилищные условия при оказании содействия в приобретении жилья за счет средств  областного бюджета</t>
  </si>
  <si>
    <t>единиц</t>
  </si>
  <si>
    <t>количество молодых семей, получивших дополнительную социальную выплату при рождении и (усыновлении) 1 ребенка</t>
  </si>
  <si>
    <t>количество  многоквартирных  домов, построенных либо приобретенных в целях формирования  специализированного  жилищного фонда</t>
  </si>
  <si>
    <t>количество  отремонтированных домов муниципального   специализированного  жилищного фонда</t>
  </si>
  <si>
    <t>Количество приобретенных жилых помещений</t>
  </si>
  <si>
    <t>количество отремонтированного имущества в многоквартирных домах</t>
  </si>
  <si>
    <t>количество приобретенных и установленных резервных источников электроснабжения</t>
  </si>
  <si>
    <t>Эффективность  использования субсидии</t>
  </si>
  <si>
    <t xml:space="preserve">Общее количество внесенных изменений в схемы территориального планирования Одесского муниципального района Омской области </t>
  </si>
  <si>
    <t xml:space="preserve">Общее количество разработанных документов территориального  планирования и градостроительного зонирования, в том числе внесение изменений, включая подготовку документации по внесению сведений о границах населенных пунктов в единый государственный реестр недвижимости (ЕГРП) </t>
  </si>
  <si>
    <t xml:space="preserve">Количество подготовленных документов по планировке территории - проектов планировки, проектов межевания площадок комплексной жилой застройки (в том числе проектов планировки, проектов межевания линейных объектов) </t>
  </si>
  <si>
    <t>Количество исправленных и образуемых земельных участков</t>
  </si>
  <si>
    <t>кв.м</t>
  </si>
  <si>
    <t>Итого по  муниципальной программы</t>
  </si>
  <si>
    <t xml:space="preserve">
</t>
  </si>
  <si>
    <t>СТРУКТУРА
 программы «Создание условий для обеспечения граждан доступным  и комфортным жильем и коммунальными услугами в Одесском муниципальном районе Омской области»</t>
  </si>
  <si>
    <t>Источник №3</t>
  </si>
  <si>
    <t>Общая площадь расселённого аварийного жилищно фонда</t>
  </si>
  <si>
    <t xml:space="preserve"> Программа Создание условий для обеспечения граждан доступным  и комфортным жильем и коммунальными услугами в Одесском муниципальном районе Омской области</t>
  </si>
  <si>
    <r>
      <t>Основное мероприятие 1:</t>
    </r>
    <r>
      <rPr>
        <sz val="8"/>
        <color theme="1"/>
        <rFont val="Times New Roman"/>
        <family val="1"/>
        <charset val="204"/>
      </rPr>
      <t xml:space="preserve"> Развитие индивидуального жилищного строительства </t>
    </r>
  </si>
  <si>
    <r>
      <t xml:space="preserve">Мероприятие 1: </t>
    </r>
    <r>
      <rPr>
        <sz val="8"/>
        <color theme="1"/>
        <rFont val="Times New Roman"/>
        <family val="1"/>
        <charset val="204"/>
      </rPr>
      <t xml:space="preserve">Предоставление гражданам социальных выплат на строительство (реконструкцию) индивидуального жилья  </t>
    </r>
  </si>
  <si>
    <r>
      <t xml:space="preserve">Задача 2 программы 1 муниципальной программы: </t>
    </r>
    <r>
      <rPr>
        <sz val="8"/>
        <color theme="1"/>
        <rFont val="Times New Roman"/>
        <family val="1"/>
        <charset val="204"/>
      </rPr>
      <t>  Предоставление государственной поддержки в решении жилищной проблемы молодым семьям, нуждающимся в улучшении жилищных условий</t>
    </r>
  </si>
  <si>
    <r>
      <t xml:space="preserve">Основное мероприятие 2 </t>
    </r>
    <r>
      <rPr>
        <sz val="8"/>
        <color theme="1"/>
        <rFont val="Times New Roman"/>
        <family val="1"/>
        <charset val="204"/>
      </rPr>
      <t>Обеспечение жильем молодых семей</t>
    </r>
  </si>
  <si>
    <r>
      <t xml:space="preserve">Мероприятие 1:  </t>
    </r>
    <r>
      <rPr>
        <sz val="8"/>
        <color theme="1"/>
        <rFont val="Times New Roman"/>
        <family val="1"/>
        <charset val="204"/>
      </rPr>
  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  </r>
  </si>
  <si>
    <r>
      <t xml:space="preserve">Мероприятие 2:  </t>
    </r>
    <r>
      <rPr>
        <sz val="8"/>
        <color theme="1"/>
        <rFont val="Times New Roman"/>
        <family val="1"/>
        <charset val="204"/>
      </rPr>
      <t>Предоставление молодым семьям – участникам подпрограммы при рождении (усыновлении) 1 ребенка дополнительной социальной выплаты в размере не менее чем 5 процентов расчетной (средней) стоимости жилья</t>
    </r>
  </si>
  <si>
    <r>
      <t xml:space="preserve">Задача 3  муниципальной программы:  </t>
    </r>
    <r>
      <rPr>
        <sz val="8"/>
        <color theme="1"/>
        <rFont val="Times New Roman"/>
        <family val="1"/>
        <charset val="204"/>
      </rPr>
      <t>Строительство многоквартирных домов в целях формирования муниципального жилищного фонда и осуществление капитального, текущего ремонта домов муниципального специализированного жилищного фонда</t>
    </r>
  </si>
  <si>
    <r>
      <t xml:space="preserve">Основное мероприятие  3: </t>
    </r>
    <r>
      <rPr>
        <sz val="8"/>
        <color theme="1"/>
        <rFont val="Times New Roman"/>
        <family val="1"/>
        <charset val="204"/>
      </rPr>
      <t>Строительство многоквартирных домов либо приобретение жилых помещений в целях формирования муниципального жилищного фонда и осуществление капитального, текущего ремонта домов  муниципального специализированного   жилищного фонда</t>
    </r>
  </si>
  <si>
    <r>
      <t xml:space="preserve">Мероприятие 1: </t>
    </r>
    <r>
      <rPr>
        <sz val="8"/>
        <color theme="1"/>
        <rFont val="Times New Roman"/>
        <family val="1"/>
        <charset val="204"/>
      </rPr>
      <t>Строительство многоквартирных домов либо приобретение жилых помещений путем участия в долевом строительстве многоквартирных домов в целях формирования муниципального специализированного жилищного фонда</t>
    </r>
  </si>
  <si>
    <r>
      <t xml:space="preserve">Мероприятие 2: </t>
    </r>
    <r>
      <rPr>
        <sz val="8"/>
        <color theme="1"/>
        <rFont val="Times New Roman"/>
        <family val="1"/>
        <charset val="204"/>
      </rPr>
      <t>Осуществление капитального  и текущего ремонта домов муниципального специализированного жилищного фонда</t>
    </r>
  </si>
  <si>
    <r>
      <t xml:space="preserve">Мероприятие 4: </t>
    </r>
    <r>
      <rPr>
        <sz val="8"/>
        <color theme="1"/>
        <rFont val="Times New Roman"/>
        <family val="1"/>
        <charset val="204"/>
      </rPr>
      <t>Приобретение жилых помещений в муниципальную собственность</t>
    </r>
  </si>
  <si>
    <r>
      <t xml:space="preserve">Мероприятие 5: </t>
    </r>
    <r>
      <rPr>
        <sz val="8"/>
        <color theme="1"/>
        <rFont val="Times New Roman"/>
        <family val="1"/>
        <charset val="204"/>
      </rPr>
      <t>Капитальный ремонт общего имущества в многоквартирных домах,  расположенных на территории Одесского муниципального района Омской области</t>
    </r>
  </si>
  <si>
    <r>
      <t xml:space="preserve">Задача 4   муниципальной программы:  </t>
    </r>
    <r>
      <rPr>
        <sz val="8"/>
        <color theme="1"/>
        <rFont val="Times New Roman"/>
        <family val="1"/>
        <charset val="204"/>
      </rPr>
      <t>Обеспечение условий для повышения качества и надежности предоставления жилищно-коммунальных услуг населению</t>
    </r>
  </si>
  <si>
    <r>
      <t xml:space="preserve">Основное мероприятие  4: </t>
    </r>
    <r>
      <rPr>
        <sz val="8"/>
        <color theme="1"/>
        <rFont val="Times New Roman"/>
        <family val="1"/>
        <charset val="204"/>
      </rPr>
      <t>Развитие  коммунального хозяйства</t>
    </r>
  </si>
  <si>
    <r>
      <t xml:space="preserve">Основное мероприятие 6: </t>
    </r>
    <r>
      <rPr>
        <sz val="8"/>
        <color theme="1"/>
        <rFont val="Times New Roman"/>
        <family val="1"/>
        <charset val="204"/>
      </rPr>
      <t>Реализация регионального проекта  «Обеспечение устойчивого сокращения непригодного для проживания жилищного фонда»</t>
    </r>
  </si>
  <si>
    <r>
      <t>Мероприятие 1</t>
    </r>
    <r>
      <rPr>
        <sz val="8"/>
        <color theme="1"/>
        <rFont val="Times New Roman"/>
        <family val="1"/>
        <charset val="204"/>
      </rPr>
      <t>: Обеспечение мероприятий по переселению граждан из аварийного жилищного фонда, в том числе  переселению граждан из аварийного жилищного строительства с учетом необходимостью развития малоэтажного строительства</t>
    </r>
  </si>
  <si>
    <t>Единиц</t>
  </si>
  <si>
    <r>
      <t xml:space="preserve">Мероприятие 3: </t>
    </r>
    <r>
      <rPr>
        <sz val="8"/>
        <color theme="1"/>
        <rFont val="Times New Roman"/>
        <family val="1"/>
        <charset val="204"/>
      </rPr>
      <t>Приобретение жилых помещений в многоквар-тирных домах по договорам куп-ли-продажи в целях формиро-вания муници-пального специ-ализированного жилищного фонда или муни-ципального жилищного фонда коммерче-ского использо-вания (арендного жилья)</t>
    </r>
  </si>
  <si>
    <r>
      <t xml:space="preserve">Задача 6 </t>
    </r>
    <r>
      <rPr>
        <sz val="8"/>
        <color theme="1"/>
        <rFont val="Times New Roman"/>
        <family val="1"/>
        <charset val="204"/>
      </rPr>
      <t>Ликвидация непригодного для проживания жилья и расселение граждан из аварийного жилищного фонда</t>
    </r>
  </si>
  <si>
    <r>
      <t xml:space="preserve">Основное Мероприятие 5: </t>
    </r>
    <r>
      <rPr>
        <sz val="8"/>
        <rFont val="Times New Roman"/>
        <family val="1"/>
        <charset val="204"/>
      </rPr>
      <t>Подготовка документов территориального планирования Одесского муниципального района Омской области, в том числе внесение изменений в такие документы, и разработка на их основании документации по планировке территории</t>
    </r>
  </si>
  <si>
    <r>
      <t xml:space="preserve">Мероприятие 1: </t>
    </r>
    <r>
      <rPr>
        <sz val="8"/>
        <rFont val="Times New Roman"/>
        <family val="1"/>
        <charset val="204"/>
      </rPr>
      <t xml:space="preserve">Внесение изменений в схемы территориального планирования Одесского муниципального района Омской области    </t>
    </r>
  </si>
  <si>
    <r>
      <t xml:space="preserve">Мероприятие 4 </t>
    </r>
    <r>
      <rPr>
        <sz val="8"/>
        <rFont val="Times New Roman"/>
        <family val="1"/>
        <charset val="204"/>
      </rPr>
      <t xml:space="preserve">  Проведение комплексных кадастровых работ</t>
    </r>
  </si>
  <si>
    <t>Приложение № 2 к программе "Создание условий для обеспечения граждан доступным и комфортным жильем и коммунальными услугами в Одесском муниципальном районе Омской области"</t>
  </si>
  <si>
    <t>Количество приобретенного и (или) установленного(монтаж) технологического оборудования, трубной продукции теплотехнического и водохозяйственного  назначения</t>
  </si>
  <si>
    <t>Приобретение технологического оборудования теплотехнического назначения (двух горелок к котлам КВСА-0,6 МВТ) на котельную, расположенную по адресу: Омская область, Одесский район, с. Ганновка, ул. Школьная,12</t>
  </si>
  <si>
    <t>Приобретение технологического оборудования теплотехнического назначения (двух котлов КВСА-0,6 МВТ) на котельную, расположенную по адресу: Омская область, Одесский район, с. Ганновка, ул. Школьная,12</t>
  </si>
  <si>
    <t>4,2.1</t>
  </si>
  <si>
    <t>4,2.2</t>
  </si>
  <si>
    <r>
      <t xml:space="preserve"> Мероприятие 2</t>
    </r>
    <r>
      <rPr>
        <sz val="8"/>
        <color theme="1"/>
        <rFont val="Times New Roman"/>
        <family val="1"/>
        <charset val="204"/>
      </rPr>
      <t xml:space="preserve"> Приобретение и (или) установка (монтаж) технологического оборудования, трубной продукции теплотехнического и водохозяйственного  назначения</t>
    </r>
  </si>
  <si>
    <t>4,2.3</t>
  </si>
  <si>
    <t>Приобретение технологического оборудования теплотехнического назначения на котельную № 1, расположенную по адресу: Омская область, Одесский район, с. Одесское, ул. Кирова, 31Г.</t>
  </si>
  <si>
    <t>Приобретение технологического оборудования теплотехнического назначения (шкафа управления газовыми котлами) на котельную, расположенную по адресу: Омская область, Одесский район, с. Ганновка, ул. Школьная,12</t>
  </si>
  <si>
    <t>Приобретение технологического оборудования теплотехнического назначения (шкафа управления газовыми котлами) на котельную, расположенную по адресу: Омская область, Одесский район, с. Буняковка, пер. Школьный, д. 6 а</t>
  </si>
  <si>
    <t>Приобретение технологического оборудования теплотехнического назначения (шкафа управления газовыми котлами) на котельную, расположенную по адресу: Омская область, Одесский район, с. Благодаровка, ул. Центральная, д. 19, корпус № а</t>
  </si>
  <si>
    <t>Приобретение резервного источника электроснабжения на котельную, расположенную по адресу: Омская область, Одесский район, с. Белосток, ул. Ленина, 22а</t>
  </si>
  <si>
    <t>4,2.4</t>
  </si>
  <si>
    <t>4,2.5</t>
  </si>
  <si>
    <t>4,2.6</t>
  </si>
  <si>
    <t>шт.</t>
  </si>
  <si>
    <t xml:space="preserve">Общее количество разработанных внесений изменений в ПЗЗ, включая подготовку документации по внесению сведений о границах территориальных зон в единый государственный реестр недвижимости (ЕГРП) </t>
  </si>
  <si>
    <t>4,1,1</t>
  </si>
  <si>
    <t>4,1,2</t>
  </si>
  <si>
    <t>Приобретение резервного источника электроснабжения на котельную, расположенную по адресу: Омская область, Одесский район, с. Генераловка пер. Школьный, №1, корпус № б</t>
  </si>
  <si>
    <r>
      <t xml:space="preserve">Мероприятие1  </t>
    </r>
    <r>
      <rPr>
        <sz val="8"/>
        <color theme="1"/>
        <rFont val="Times New Roman"/>
        <family val="1"/>
        <charset val="204"/>
      </rPr>
      <t>Приобретение и установка резервных источников электроснабжения</t>
    </r>
  </si>
  <si>
    <t>Количество приобретено техники</t>
  </si>
  <si>
    <t>штук</t>
  </si>
  <si>
    <t>4.2.7</t>
  </si>
  <si>
    <t>Приобретение и установка прибора учёта тепловой энергии на котельную, расположенную по адресу: Омская область, Одесский район, с. Ганновка, ул. Школьная,12</t>
  </si>
  <si>
    <t>Приобретение и установка прибора учёта тепловой энергии на котельную, расположенную по адресу: Омская область, Одесский район, с. Буняковка, пер. Школьный, д. 6 а</t>
  </si>
  <si>
    <t>Приобретение и установка прибора учёта тепловой энергии на котельную, расположенную по адресу: Омская область, Одесский район, с. Благодаровка, ул. Центральная, д. 19, корпус № а</t>
  </si>
  <si>
    <t>Приобретение и установка прибора учёта тепловой энергии на котельную, расположенную по адресу: Омская область, Одесский район, с. Генераловка, пер.Школьный 1Б</t>
  </si>
  <si>
    <t>Приобретение трубной продукции для ремонта теплотрассы к центральной котельной, расположенной по адресу: Омская область, Одесский район, село Одесское</t>
  </si>
  <si>
    <t>Количество приобретенного трубной продукции теплотехнического и водохозяйственного  назначения</t>
  </si>
  <si>
    <t>метров</t>
  </si>
  <si>
    <t xml:space="preserve">Приобретение трубной продукции для ремонта водопровода по ул. Школьная в с. Ганновка Одесского района Омской области </t>
  </si>
  <si>
    <t>Приобретение трубной продукции для ремонта водопровода по ул. Ленина в с. Лукьяновка Одесского района Омской области протяжённостью 1150 м.</t>
  </si>
  <si>
    <t>4.2.8</t>
  </si>
  <si>
    <t>4.2.9</t>
  </si>
  <si>
    <t>4.3</t>
  </si>
  <si>
    <t>4.4</t>
  </si>
  <si>
    <t>Количество приобретенного и (или) установленно(монтаж)приборов учёта тепловой энергии на котельную</t>
  </si>
  <si>
    <t>4.3.1</t>
  </si>
  <si>
    <t>4.3.2</t>
  </si>
  <si>
    <t>4.3.3</t>
  </si>
  <si>
    <t>4.3.4</t>
  </si>
  <si>
    <r>
      <t xml:space="preserve">Мероприятие 4 </t>
    </r>
    <r>
      <rPr>
        <sz val="8"/>
        <color theme="1"/>
        <rFont val="Times New Roman"/>
        <family val="1"/>
        <charset val="204"/>
      </rPr>
      <t>Субсидии на финансовое обеспечение затрат юридическим лицам, осуществляющим оказание услуг по теплоснабжению</t>
    </r>
  </si>
  <si>
    <r>
      <t xml:space="preserve">Мероприятие 5 </t>
    </r>
    <r>
      <rPr>
        <sz val="8"/>
        <color theme="1"/>
        <rFont val="Times New Roman"/>
        <family val="1"/>
        <charset val="204"/>
      </rPr>
      <t>Приобретение специальной техники для подвоза питьевой воды</t>
    </r>
  </si>
  <si>
    <t>4.5</t>
  </si>
  <si>
    <t>4.5.1</t>
  </si>
  <si>
    <r>
      <rPr>
        <b/>
        <sz val="8"/>
        <color theme="1"/>
        <rFont val="Times New Roman"/>
        <family val="1"/>
        <charset val="204"/>
      </rPr>
      <t xml:space="preserve">Мероприятие 3 </t>
    </r>
    <r>
      <rPr>
        <sz val="8"/>
        <color theme="1"/>
        <rFont val="Times New Roman"/>
        <family val="1"/>
        <charset val="204"/>
      </rPr>
      <t>Приобретение и установка приборов учёта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  </r>
  </si>
  <si>
    <r>
      <rPr>
        <b/>
        <sz val="8"/>
        <color theme="1"/>
        <rFont val="Times New Roman"/>
        <family val="1"/>
        <charset val="204"/>
      </rPr>
      <t xml:space="preserve">Мероприятие 5.1 </t>
    </r>
    <r>
      <rPr>
        <sz val="8"/>
        <color theme="1"/>
        <rFont val="Times New Roman"/>
        <family val="1"/>
        <charset val="204"/>
      </rPr>
      <t>Приобретение специальной техники для подвоза воды в д. Громогласово</t>
    </r>
  </si>
  <si>
    <t>4.2.10</t>
  </si>
  <si>
    <t xml:space="preserve">Количество отремонтированных сетей водоснабжения </t>
  </si>
  <si>
    <t>Приобретение и монтаж трубной продукции для ремонта водопровода по ул. Октябрьская в с. Побочино Одесского муниципального района Омской области</t>
  </si>
  <si>
    <t>4.6</t>
  </si>
  <si>
    <r>
      <t xml:space="preserve">Мероприятие 6 </t>
    </r>
    <r>
      <rPr>
        <sz val="8"/>
        <color theme="1"/>
        <rFont val="Times New Roman"/>
        <family val="1"/>
        <charset val="204"/>
      </rPr>
      <t>Ремонт внутрипоселковых водопроводов на территории Одесского района Омской области</t>
    </r>
  </si>
  <si>
    <t>Протяженность отремонтированных внутрипоселковых водопроводных сетей</t>
  </si>
  <si>
    <t>4.2.11</t>
  </si>
  <si>
    <t>Приобретение технологического оборудования теплотехнического назначения (трёх настенных газовых котлов) на котельную, расположенную по адресу: Омская область, Одесский район, д. Генераловка, пер. Школьный, 1Б"</t>
  </si>
  <si>
    <t>4,1,3</t>
  </si>
  <si>
    <t>Приобретение резервного источника электроснабжения на котельную, расположенную по адресу: Омская область, Одесский район, с. Лукьяновка, пер. Центральный, 8 Б</t>
  </si>
  <si>
    <r>
      <t xml:space="preserve">Мероприятие 5 </t>
    </r>
    <r>
      <rPr>
        <sz val="8"/>
        <rFont val="Times New Roman"/>
        <family val="1"/>
        <charset val="204"/>
      </rPr>
      <t xml:space="preserve">  Разработка правил землепользования и застройки Одесского муниципального района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</t>
    </r>
  </si>
  <si>
    <r>
      <t xml:space="preserve">Мероприятие 3 </t>
    </r>
    <r>
      <rPr>
        <sz val="8"/>
        <rFont val="Times New Roman"/>
        <family val="1"/>
        <charset val="204"/>
      </rPr>
      <t xml:space="preserve"> 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  </r>
  </si>
  <si>
    <r>
      <t xml:space="preserve">Задача 5 </t>
    </r>
    <r>
      <rPr>
        <sz val="8"/>
        <color theme="1"/>
        <rFont val="Times New Roman"/>
        <family val="1"/>
        <charset val="204"/>
      </rPr>
      <t>Подготовка документов территориального планирования Одесского муниципального района Омской области, в том числе внесение изменений в такие документы, и разработка на их основании документации по планировке территории</t>
    </r>
  </si>
  <si>
    <r>
      <t xml:space="preserve">Мероприятие 2: </t>
    </r>
    <r>
      <rPr>
        <sz val="8"/>
        <color theme="1"/>
        <rFont val="Times New Roman"/>
        <family val="1"/>
        <charset val="204"/>
      </rPr>
      <t>Разработка документов территориального  планирования и градостроительного зонирования (в том числе внесение изменений) 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</si>
</sst>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._-;\-* #,##0.00\ _р_._-;_-* &quot;-&quot;??\ 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9" fontId="9" fillId="0" borderId="0" xfId="0" applyNumberFormat="1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left" vertical="top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5"/>
  <sheetViews>
    <sheetView tabSelected="1" zoomScale="80" zoomScaleNormal="80" workbookViewId="0">
      <selection activeCell="N1" sqref="N1"/>
    </sheetView>
  </sheetViews>
  <sheetFormatPr defaultRowHeight="14.4" x14ac:dyDescent="0.3"/>
  <cols>
    <col min="1" max="1" width="11" bestFit="1" customWidth="1"/>
    <col min="2" max="2" width="18.5546875" customWidth="1"/>
    <col min="3" max="4" width="9.33203125" bestFit="1" customWidth="1"/>
    <col min="5" max="5" width="18.88671875" customWidth="1"/>
    <col min="6" max="6" width="10.88671875" customWidth="1"/>
    <col min="7" max="7" width="13.44140625" customWidth="1"/>
    <col min="8" max="8" width="12.6640625" bestFit="1" customWidth="1"/>
    <col min="9" max="9" width="12.109375" customWidth="1"/>
    <col min="10" max="10" width="15.88671875" style="45" customWidth="1"/>
    <col min="11" max="12" width="10" bestFit="1" customWidth="1"/>
    <col min="13" max="13" width="9.33203125" customWidth="1"/>
    <col min="14" max="14" width="22.109375" customWidth="1"/>
    <col min="15" max="20" width="9.33203125" bestFit="1" customWidth="1"/>
    <col min="21" max="21" width="8.88671875" customWidth="1"/>
    <col min="22" max="22" width="9.109375" style="40"/>
  </cols>
  <sheetData>
    <row r="1" spans="1:22" ht="70.5" customHeight="1" x14ac:dyDescent="0.3">
      <c r="E1" s="1" t="s">
        <v>45</v>
      </c>
      <c r="F1" s="2"/>
      <c r="G1" s="2"/>
      <c r="H1" s="2"/>
      <c r="I1" s="2"/>
      <c r="J1" s="49"/>
      <c r="K1" s="2"/>
      <c r="L1" s="2"/>
      <c r="M1" s="2"/>
      <c r="N1" s="2"/>
      <c r="O1" s="2"/>
      <c r="R1" s="111" t="s">
        <v>72</v>
      </c>
      <c r="S1" s="111"/>
      <c r="T1" s="111"/>
      <c r="U1" s="111"/>
    </row>
    <row r="2" spans="1:22" ht="55.5" customHeight="1" x14ac:dyDescent="0.3">
      <c r="E2" s="98" t="s">
        <v>46</v>
      </c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R2" s="112"/>
      <c r="S2" s="112"/>
      <c r="T2" s="112"/>
      <c r="U2" s="112"/>
    </row>
    <row r="3" spans="1:22" ht="15" customHeight="1" x14ac:dyDescent="0.3">
      <c r="A3" s="62" t="s">
        <v>10</v>
      </c>
      <c r="B3" s="62" t="s">
        <v>0</v>
      </c>
      <c r="C3" s="62" t="s">
        <v>1</v>
      </c>
      <c r="D3" s="62"/>
      <c r="E3" s="62" t="s">
        <v>14</v>
      </c>
      <c r="F3" s="57" t="s">
        <v>2</v>
      </c>
      <c r="G3" s="58"/>
      <c r="H3" s="58"/>
      <c r="I3" s="58"/>
      <c r="J3" s="58"/>
      <c r="K3" s="58"/>
      <c r="L3" s="58"/>
      <c r="M3" s="59"/>
      <c r="N3" s="57" t="s">
        <v>15</v>
      </c>
      <c r="O3" s="58"/>
      <c r="P3" s="58"/>
      <c r="Q3" s="58"/>
      <c r="R3" s="58"/>
      <c r="S3" s="58"/>
      <c r="T3" s="58"/>
      <c r="U3" s="58"/>
      <c r="V3" s="59"/>
    </row>
    <row r="4" spans="1:22" x14ac:dyDescent="0.3">
      <c r="A4" s="62"/>
      <c r="B4" s="62"/>
      <c r="C4" s="62" t="s">
        <v>16</v>
      </c>
      <c r="D4" s="62" t="s">
        <v>7</v>
      </c>
      <c r="E4" s="62"/>
      <c r="F4" s="62" t="s">
        <v>3</v>
      </c>
      <c r="G4" s="57" t="s">
        <v>4</v>
      </c>
      <c r="H4" s="58"/>
      <c r="I4" s="58"/>
      <c r="J4" s="58"/>
      <c r="K4" s="58"/>
      <c r="L4" s="58"/>
      <c r="M4" s="59"/>
      <c r="N4" s="62" t="s">
        <v>5</v>
      </c>
      <c r="O4" s="62" t="s">
        <v>17</v>
      </c>
      <c r="P4" s="57" t="s">
        <v>6</v>
      </c>
      <c r="Q4" s="58"/>
      <c r="R4" s="58"/>
      <c r="S4" s="58"/>
      <c r="T4" s="58"/>
      <c r="U4" s="58"/>
      <c r="V4" s="59"/>
    </row>
    <row r="5" spans="1:22" x14ac:dyDescent="0.3">
      <c r="A5" s="62"/>
      <c r="B5" s="62"/>
      <c r="C5" s="62"/>
      <c r="D5" s="62"/>
      <c r="E5" s="62"/>
      <c r="F5" s="62"/>
      <c r="G5" s="62" t="s">
        <v>8</v>
      </c>
      <c r="H5" s="57"/>
      <c r="I5" s="58"/>
      <c r="J5" s="58"/>
      <c r="K5" s="58"/>
      <c r="L5" s="58"/>
      <c r="M5" s="59"/>
      <c r="N5" s="62"/>
      <c r="O5" s="62"/>
      <c r="P5" s="62" t="s">
        <v>8</v>
      </c>
      <c r="Q5" s="57"/>
      <c r="R5" s="58"/>
      <c r="S5" s="58"/>
      <c r="T5" s="58"/>
      <c r="U5" s="58"/>
      <c r="V5" s="59"/>
    </row>
    <row r="6" spans="1:22" x14ac:dyDescent="0.3">
      <c r="A6" s="62"/>
      <c r="B6" s="62"/>
      <c r="C6" s="62"/>
      <c r="D6" s="62"/>
      <c r="E6" s="62"/>
      <c r="F6" s="62"/>
      <c r="G6" s="62"/>
      <c r="H6" s="4">
        <v>2022</v>
      </c>
      <c r="I6" s="4">
        <v>2023</v>
      </c>
      <c r="J6" s="50">
        <v>2024</v>
      </c>
      <c r="K6" s="4">
        <v>2025</v>
      </c>
      <c r="L6" s="4">
        <v>2026</v>
      </c>
      <c r="M6" s="34">
        <v>2027</v>
      </c>
      <c r="N6" s="62"/>
      <c r="O6" s="62"/>
      <c r="P6" s="62"/>
      <c r="Q6" s="4">
        <v>2022</v>
      </c>
      <c r="R6" s="4">
        <v>2023</v>
      </c>
      <c r="S6" s="4">
        <v>2024</v>
      </c>
      <c r="T6" s="4">
        <v>2025</v>
      </c>
      <c r="U6" s="4">
        <v>2026</v>
      </c>
      <c r="V6" s="41">
        <v>2027</v>
      </c>
    </row>
    <row r="7" spans="1:22" x14ac:dyDescent="0.3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50">
        <v>10</v>
      </c>
      <c r="K7" s="4">
        <v>11</v>
      </c>
      <c r="L7" s="4">
        <v>12</v>
      </c>
      <c r="M7" s="34">
        <v>13</v>
      </c>
      <c r="N7" s="4">
        <v>14</v>
      </c>
      <c r="O7" s="4">
        <v>15</v>
      </c>
      <c r="P7" s="4">
        <v>16</v>
      </c>
      <c r="Q7" s="4">
        <v>17</v>
      </c>
      <c r="R7" s="4">
        <v>18</v>
      </c>
      <c r="S7" s="4">
        <v>19</v>
      </c>
      <c r="T7" s="4">
        <v>20</v>
      </c>
      <c r="U7" s="4">
        <v>21</v>
      </c>
      <c r="V7" s="41">
        <v>22</v>
      </c>
    </row>
    <row r="8" spans="1:22" ht="15" customHeight="1" x14ac:dyDescent="0.3">
      <c r="A8" s="57" t="s">
        <v>49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9"/>
    </row>
    <row r="9" spans="1:22" ht="123" customHeight="1" x14ac:dyDescent="0.3">
      <c r="A9" s="79" t="s">
        <v>18</v>
      </c>
      <c r="B9" s="79"/>
      <c r="C9" s="62">
        <v>2022</v>
      </c>
      <c r="D9" s="62">
        <v>2027</v>
      </c>
      <c r="E9" s="62" t="s">
        <v>19</v>
      </c>
      <c r="F9" s="62" t="s">
        <v>19</v>
      </c>
      <c r="G9" s="62" t="s">
        <v>19</v>
      </c>
      <c r="H9" s="62" t="s">
        <v>19</v>
      </c>
      <c r="I9" s="62" t="s">
        <v>19</v>
      </c>
      <c r="J9" s="80" t="s">
        <v>19</v>
      </c>
      <c r="K9" s="62" t="s">
        <v>19</v>
      </c>
      <c r="L9" s="62" t="s">
        <v>19</v>
      </c>
      <c r="M9" s="34" t="s">
        <v>19</v>
      </c>
      <c r="N9" s="62" t="s">
        <v>19</v>
      </c>
      <c r="O9" s="62" t="s">
        <v>19</v>
      </c>
      <c r="P9" s="62" t="s">
        <v>19</v>
      </c>
      <c r="Q9" s="62" t="s">
        <v>19</v>
      </c>
      <c r="R9" s="77" t="s">
        <v>19</v>
      </c>
      <c r="S9" s="62" t="s">
        <v>19</v>
      </c>
      <c r="T9" s="62" t="s">
        <v>19</v>
      </c>
      <c r="U9" s="62" t="s">
        <v>19</v>
      </c>
      <c r="V9" s="41" t="s">
        <v>19</v>
      </c>
    </row>
    <row r="10" spans="1:22" ht="6" hidden="1" customHeight="1" x14ac:dyDescent="0.3">
      <c r="A10" s="79"/>
      <c r="B10" s="79"/>
      <c r="C10" s="62"/>
      <c r="D10" s="62"/>
      <c r="E10" s="62"/>
      <c r="F10" s="62"/>
      <c r="G10" s="62"/>
      <c r="H10" s="62"/>
      <c r="I10" s="62"/>
      <c r="J10" s="80"/>
      <c r="K10" s="62"/>
      <c r="L10" s="62"/>
      <c r="M10" s="34"/>
      <c r="N10" s="62"/>
      <c r="O10" s="62"/>
      <c r="P10" s="62"/>
      <c r="Q10" s="62"/>
      <c r="R10" s="77"/>
      <c r="S10" s="62"/>
      <c r="T10" s="62"/>
      <c r="U10" s="62"/>
      <c r="V10" s="41"/>
    </row>
    <row r="11" spans="1:22" ht="20.399999999999999" x14ac:dyDescent="0.3">
      <c r="A11" s="62"/>
      <c r="B11" s="5" t="s">
        <v>20</v>
      </c>
      <c r="C11" s="62">
        <v>2022</v>
      </c>
      <c r="D11" s="62">
        <v>2027</v>
      </c>
      <c r="E11" s="62" t="s">
        <v>19</v>
      </c>
      <c r="F11" s="62" t="s">
        <v>19</v>
      </c>
      <c r="G11" s="62" t="s">
        <v>19</v>
      </c>
      <c r="H11" s="62" t="s">
        <v>19</v>
      </c>
      <c r="I11" s="62" t="s">
        <v>19</v>
      </c>
      <c r="J11" s="80" t="s">
        <v>19</v>
      </c>
      <c r="K11" s="62" t="s">
        <v>19</v>
      </c>
      <c r="L11" s="62" t="s">
        <v>19</v>
      </c>
      <c r="M11" s="60" t="s">
        <v>19</v>
      </c>
      <c r="N11" s="62" t="s">
        <v>19</v>
      </c>
      <c r="O11" s="62" t="s">
        <v>19</v>
      </c>
      <c r="P11" s="62" t="s">
        <v>19</v>
      </c>
      <c r="Q11" s="62" t="s">
        <v>19</v>
      </c>
      <c r="R11" s="77" t="s">
        <v>19</v>
      </c>
      <c r="S11" s="62" t="s">
        <v>19</v>
      </c>
      <c r="T11" s="62" t="s">
        <v>19</v>
      </c>
      <c r="U11" s="62" t="s">
        <v>19</v>
      </c>
      <c r="V11" s="54" t="s">
        <v>19</v>
      </c>
    </row>
    <row r="12" spans="1:22" ht="126" customHeight="1" x14ac:dyDescent="0.3">
      <c r="A12" s="62"/>
      <c r="B12" s="6" t="s">
        <v>21</v>
      </c>
      <c r="C12" s="62"/>
      <c r="D12" s="62"/>
      <c r="E12" s="62"/>
      <c r="F12" s="62"/>
      <c r="G12" s="62"/>
      <c r="H12" s="62"/>
      <c r="I12" s="62"/>
      <c r="J12" s="80"/>
      <c r="K12" s="62"/>
      <c r="L12" s="62"/>
      <c r="M12" s="61"/>
      <c r="N12" s="62"/>
      <c r="O12" s="62"/>
      <c r="P12" s="62"/>
      <c r="Q12" s="62"/>
      <c r="R12" s="77"/>
      <c r="S12" s="62"/>
      <c r="T12" s="62"/>
      <c r="U12" s="62"/>
      <c r="V12" s="56"/>
    </row>
    <row r="13" spans="1:22" ht="57.75" customHeight="1" x14ac:dyDescent="0.3">
      <c r="A13" s="62">
        <v>1</v>
      </c>
      <c r="B13" s="79" t="s">
        <v>50</v>
      </c>
      <c r="C13" s="62">
        <f t="shared" ref="C13:D13" si="0">C9</f>
        <v>2022</v>
      </c>
      <c r="D13" s="62">
        <f t="shared" si="0"/>
        <v>2027</v>
      </c>
      <c r="E13" s="76" t="s">
        <v>22</v>
      </c>
      <c r="F13" s="6" t="s">
        <v>9</v>
      </c>
      <c r="G13" s="4">
        <v>20000</v>
      </c>
      <c r="H13" s="4">
        <v>0</v>
      </c>
      <c r="I13" s="4">
        <v>0</v>
      </c>
      <c r="J13" s="50">
        <v>0</v>
      </c>
      <c r="K13" s="42">
        <v>0</v>
      </c>
      <c r="L13" s="4">
        <v>10000</v>
      </c>
      <c r="M13" s="4">
        <v>10000</v>
      </c>
      <c r="N13" s="4" t="s">
        <v>19</v>
      </c>
      <c r="O13" s="4" t="s">
        <v>19</v>
      </c>
      <c r="P13" s="4" t="s">
        <v>19</v>
      </c>
      <c r="Q13" s="4" t="s">
        <v>19</v>
      </c>
      <c r="R13" s="30" t="s">
        <v>19</v>
      </c>
      <c r="S13" s="4" t="s">
        <v>19</v>
      </c>
      <c r="T13" s="4" t="s">
        <v>19</v>
      </c>
      <c r="U13" s="4" t="s">
        <v>19</v>
      </c>
      <c r="V13" s="41" t="s">
        <v>19</v>
      </c>
    </row>
    <row r="14" spans="1:22" ht="13.5" customHeight="1" x14ac:dyDescent="0.3">
      <c r="A14" s="62"/>
      <c r="B14" s="79"/>
      <c r="C14" s="62"/>
      <c r="D14" s="62"/>
      <c r="E14" s="76"/>
      <c r="F14" s="6" t="s">
        <v>23</v>
      </c>
      <c r="G14" s="4">
        <v>20000</v>
      </c>
      <c r="H14" s="4">
        <v>0</v>
      </c>
      <c r="I14" s="4">
        <v>0</v>
      </c>
      <c r="J14" s="50">
        <v>0</v>
      </c>
      <c r="K14" s="42">
        <v>0</v>
      </c>
      <c r="L14" s="4">
        <v>10000</v>
      </c>
      <c r="M14" s="4">
        <v>10000</v>
      </c>
      <c r="N14" s="4" t="s">
        <v>19</v>
      </c>
      <c r="O14" s="4" t="s">
        <v>19</v>
      </c>
      <c r="P14" s="4" t="s">
        <v>19</v>
      </c>
      <c r="Q14" s="4" t="s">
        <v>19</v>
      </c>
      <c r="R14" s="30" t="s">
        <v>19</v>
      </c>
      <c r="S14" s="4" t="s">
        <v>19</v>
      </c>
      <c r="T14" s="4" t="s">
        <v>19</v>
      </c>
      <c r="U14" s="4" t="s">
        <v>19</v>
      </c>
      <c r="V14" s="41" t="s">
        <v>19</v>
      </c>
    </row>
    <row r="15" spans="1:22" ht="16.5" customHeight="1" x14ac:dyDescent="0.3">
      <c r="A15" s="62"/>
      <c r="B15" s="79"/>
      <c r="C15" s="62"/>
      <c r="D15" s="62"/>
      <c r="E15" s="76"/>
      <c r="F15" s="6" t="s">
        <v>24</v>
      </c>
      <c r="G15" s="4">
        <v>0</v>
      </c>
      <c r="H15" s="4">
        <v>0</v>
      </c>
      <c r="I15" s="4">
        <v>0</v>
      </c>
      <c r="J15" s="50">
        <v>0</v>
      </c>
      <c r="K15" s="38">
        <v>0</v>
      </c>
      <c r="L15" s="4">
        <v>0</v>
      </c>
      <c r="M15" s="34">
        <v>0</v>
      </c>
      <c r="N15" s="4" t="s">
        <v>19</v>
      </c>
      <c r="O15" s="4" t="s">
        <v>19</v>
      </c>
      <c r="P15" s="4" t="s">
        <v>19</v>
      </c>
      <c r="Q15" s="4" t="s">
        <v>19</v>
      </c>
      <c r="R15" s="30" t="s">
        <v>19</v>
      </c>
      <c r="S15" s="4" t="s">
        <v>19</v>
      </c>
      <c r="T15" s="4" t="s">
        <v>19</v>
      </c>
      <c r="U15" s="4" t="s">
        <v>19</v>
      </c>
      <c r="V15" s="41" t="s">
        <v>19</v>
      </c>
    </row>
    <row r="16" spans="1:22" ht="57.75" customHeight="1" x14ac:dyDescent="0.3">
      <c r="A16" s="62">
        <v>1.1000000000000001</v>
      </c>
      <c r="B16" s="79" t="s">
        <v>51</v>
      </c>
      <c r="C16" s="62">
        <f t="shared" ref="C16:D16" si="1">C9</f>
        <v>2022</v>
      </c>
      <c r="D16" s="62">
        <f t="shared" si="1"/>
        <v>2027</v>
      </c>
      <c r="E16" s="76" t="s">
        <v>25</v>
      </c>
      <c r="F16" s="6" t="s">
        <v>9</v>
      </c>
      <c r="G16" s="4">
        <v>20000</v>
      </c>
      <c r="H16" s="4">
        <f t="shared" ref="H16:J16" si="2">H17+H18</f>
        <v>0</v>
      </c>
      <c r="I16" s="4">
        <f t="shared" si="2"/>
        <v>0</v>
      </c>
      <c r="J16" s="50">
        <f t="shared" si="2"/>
        <v>0</v>
      </c>
      <c r="K16" s="42">
        <v>0</v>
      </c>
      <c r="L16" s="4">
        <f>L17+L18</f>
        <v>10000</v>
      </c>
      <c r="M16" s="4">
        <f>M17+K18</f>
        <v>10000</v>
      </c>
      <c r="N16" s="76" t="s">
        <v>26</v>
      </c>
      <c r="O16" s="62" t="s">
        <v>27</v>
      </c>
      <c r="P16" s="62">
        <v>2</v>
      </c>
      <c r="Q16" s="62">
        <v>0</v>
      </c>
      <c r="R16" s="77">
        <v>0</v>
      </c>
      <c r="S16" s="62">
        <v>0</v>
      </c>
      <c r="T16" s="62">
        <v>0</v>
      </c>
      <c r="U16" s="62">
        <v>1</v>
      </c>
      <c r="V16" s="54">
        <v>1</v>
      </c>
    </row>
    <row r="17" spans="1:22" ht="28.5" customHeight="1" x14ac:dyDescent="0.3">
      <c r="A17" s="62"/>
      <c r="B17" s="79"/>
      <c r="C17" s="62"/>
      <c r="D17" s="62"/>
      <c r="E17" s="76"/>
      <c r="F17" s="6" t="s">
        <v>23</v>
      </c>
      <c r="G17" s="4">
        <v>20000</v>
      </c>
      <c r="H17" s="4">
        <v>0</v>
      </c>
      <c r="I17" s="4">
        <v>0</v>
      </c>
      <c r="J17" s="50">
        <v>0</v>
      </c>
      <c r="K17" s="42">
        <v>0</v>
      </c>
      <c r="L17" s="4">
        <v>10000</v>
      </c>
      <c r="M17" s="4">
        <v>10000</v>
      </c>
      <c r="N17" s="76"/>
      <c r="O17" s="62"/>
      <c r="P17" s="62"/>
      <c r="Q17" s="62"/>
      <c r="R17" s="77"/>
      <c r="S17" s="62"/>
      <c r="T17" s="62"/>
      <c r="U17" s="62"/>
      <c r="V17" s="55"/>
    </row>
    <row r="18" spans="1:22" ht="19.5" customHeight="1" x14ac:dyDescent="0.3">
      <c r="A18" s="62"/>
      <c r="B18" s="79"/>
      <c r="C18" s="62"/>
      <c r="D18" s="62"/>
      <c r="E18" s="76"/>
      <c r="F18" s="6" t="s">
        <v>24</v>
      </c>
      <c r="G18" s="4">
        <v>0</v>
      </c>
      <c r="H18" s="4">
        <v>0</v>
      </c>
      <c r="I18" s="4">
        <v>0</v>
      </c>
      <c r="J18" s="50">
        <v>0</v>
      </c>
      <c r="K18" s="4">
        <v>0</v>
      </c>
      <c r="L18" s="4">
        <v>0</v>
      </c>
      <c r="M18" s="34">
        <v>0</v>
      </c>
      <c r="N18" s="76"/>
      <c r="O18" s="62"/>
      <c r="P18" s="62"/>
      <c r="Q18" s="62"/>
      <c r="R18" s="77"/>
      <c r="S18" s="62"/>
      <c r="T18" s="62"/>
      <c r="U18" s="62"/>
      <c r="V18" s="56"/>
    </row>
    <row r="19" spans="1:22" ht="115.5" customHeight="1" x14ac:dyDescent="0.3">
      <c r="A19" s="62"/>
      <c r="B19" s="79" t="s">
        <v>52</v>
      </c>
      <c r="C19" s="62">
        <f t="shared" ref="C19:D21" si="3">C9</f>
        <v>2022</v>
      </c>
      <c r="D19" s="62">
        <f t="shared" si="3"/>
        <v>2027</v>
      </c>
      <c r="E19" s="62" t="s">
        <v>19</v>
      </c>
      <c r="F19" s="62" t="s">
        <v>19</v>
      </c>
      <c r="G19" s="62" t="s">
        <v>19</v>
      </c>
      <c r="H19" s="62" t="s">
        <v>19</v>
      </c>
      <c r="I19" s="62" t="s">
        <v>19</v>
      </c>
      <c r="J19" s="80" t="s">
        <v>19</v>
      </c>
      <c r="K19" s="62" t="s">
        <v>19</v>
      </c>
      <c r="L19" s="62" t="s">
        <v>19</v>
      </c>
      <c r="M19" s="60"/>
      <c r="N19" s="62" t="s">
        <v>19</v>
      </c>
      <c r="O19" s="62" t="s">
        <v>19</v>
      </c>
      <c r="P19" s="62" t="s">
        <v>19</v>
      </c>
      <c r="Q19" s="62" t="s">
        <v>19</v>
      </c>
      <c r="R19" s="77" t="s">
        <v>19</v>
      </c>
      <c r="S19" s="62" t="s">
        <v>19</v>
      </c>
      <c r="T19" s="62" t="s">
        <v>19</v>
      </c>
      <c r="U19" s="62" t="s">
        <v>19</v>
      </c>
      <c r="V19" s="54" t="s">
        <v>19</v>
      </c>
    </row>
    <row r="20" spans="1:22" ht="21" customHeight="1" x14ac:dyDescent="0.3">
      <c r="A20" s="62"/>
      <c r="B20" s="79"/>
      <c r="C20" s="62"/>
      <c r="D20" s="62"/>
      <c r="E20" s="62"/>
      <c r="F20" s="62"/>
      <c r="G20" s="62"/>
      <c r="H20" s="62"/>
      <c r="I20" s="62"/>
      <c r="J20" s="80"/>
      <c r="K20" s="62"/>
      <c r="L20" s="62"/>
      <c r="M20" s="61"/>
      <c r="N20" s="62"/>
      <c r="O20" s="62"/>
      <c r="P20" s="62"/>
      <c r="Q20" s="62"/>
      <c r="R20" s="77"/>
      <c r="S20" s="62"/>
      <c r="T20" s="62"/>
      <c r="U20" s="62"/>
      <c r="V20" s="56"/>
    </row>
    <row r="21" spans="1:22" ht="45.75" customHeight="1" x14ac:dyDescent="0.3">
      <c r="A21" s="62">
        <v>2</v>
      </c>
      <c r="B21" s="79" t="s">
        <v>53</v>
      </c>
      <c r="C21" s="62">
        <f t="shared" si="3"/>
        <v>2022</v>
      </c>
      <c r="D21" s="76">
        <f t="shared" si="3"/>
        <v>2027</v>
      </c>
      <c r="E21" s="76" t="s">
        <v>22</v>
      </c>
      <c r="F21" s="6" t="s">
        <v>28</v>
      </c>
      <c r="G21" s="4">
        <v>864154.66</v>
      </c>
      <c r="H21" s="47">
        <f t="shared" ref="H21" si="4">H22+H23</f>
        <v>824154.66</v>
      </c>
      <c r="I21" s="4">
        <f t="shared" ref="I21:J21" si="5">I22+I23</f>
        <v>0</v>
      </c>
      <c r="J21" s="50">
        <f t="shared" si="5"/>
        <v>0</v>
      </c>
      <c r="K21" s="38">
        <f t="shared" ref="K21" si="6">K22+K23</f>
        <v>0</v>
      </c>
      <c r="L21" s="4">
        <v>20000</v>
      </c>
      <c r="M21" s="4">
        <v>20000</v>
      </c>
      <c r="N21" s="60" t="s">
        <v>19</v>
      </c>
      <c r="O21" s="60" t="s">
        <v>19</v>
      </c>
      <c r="P21" s="60" t="s">
        <v>19</v>
      </c>
      <c r="Q21" s="60" t="s">
        <v>19</v>
      </c>
      <c r="R21" s="64" t="s">
        <v>19</v>
      </c>
      <c r="S21" s="60" t="s">
        <v>19</v>
      </c>
      <c r="T21" s="60" t="s">
        <v>19</v>
      </c>
      <c r="U21" s="60" t="s">
        <v>19</v>
      </c>
      <c r="V21" s="54" t="s">
        <v>19</v>
      </c>
    </row>
    <row r="22" spans="1:22" ht="30" customHeight="1" x14ac:dyDescent="0.3">
      <c r="A22" s="62"/>
      <c r="B22" s="79"/>
      <c r="C22" s="62"/>
      <c r="D22" s="76"/>
      <c r="E22" s="76"/>
      <c r="F22" s="6" t="s">
        <v>29</v>
      </c>
      <c r="G22" s="4">
        <v>64724.639999999999</v>
      </c>
      <c r="H22" s="47">
        <v>24724.639999999999</v>
      </c>
      <c r="I22" s="4">
        <v>0</v>
      </c>
      <c r="J22" s="50">
        <v>0</v>
      </c>
      <c r="K22" s="38">
        <v>0</v>
      </c>
      <c r="L22" s="4">
        <v>20000</v>
      </c>
      <c r="M22" s="4">
        <v>20000</v>
      </c>
      <c r="N22" s="63"/>
      <c r="O22" s="63"/>
      <c r="P22" s="63"/>
      <c r="Q22" s="63"/>
      <c r="R22" s="65"/>
      <c r="S22" s="63"/>
      <c r="T22" s="63"/>
      <c r="U22" s="63"/>
      <c r="V22" s="55"/>
    </row>
    <row r="23" spans="1:22" ht="26.25" customHeight="1" x14ac:dyDescent="0.3">
      <c r="A23" s="62"/>
      <c r="B23" s="79"/>
      <c r="C23" s="62"/>
      <c r="D23" s="76"/>
      <c r="E23" s="76"/>
      <c r="F23" s="6" t="s">
        <v>24</v>
      </c>
      <c r="G23" s="4">
        <v>799430.02</v>
      </c>
      <c r="H23" s="47">
        <v>799430.02</v>
      </c>
      <c r="I23" s="4">
        <v>0</v>
      </c>
      <c r="J23" s="50">
        <v>0</v>
      </c>
      <c r="K23" s="38">
        <v>0</v>
      </c>
      <c r="L23" s="4">
        <f t="shared" ref="L23" si="7">L26+L29</f>
        <v>0</v>
      </c>
      <c r="M23" s="4">
        <f>K26+K29</f>
        <v>0</v>
      </c>
      <c r="N23" s="61"/>
      <c r="O23" s="61"/>
      <c r="P23" s="61"/>
      <c r="Q23" s="61"/>
      <c r="R23" s="66"/>
      <c r="S23" s="61"/>
      <c r="T23" s="61"/>
      <c r="U23" s="61"/>
      <c r="V23" s="56"/>
    </row>
    <row r="24" spans="1:22" ht="144.75" customHeight="1" x14ac:dyDescent="0.3">
      <c r="A24" s="62">
        <v>2.1</v>
      </c>
      <c r="B24" s="79" t="s">
        <v>54</v>
      </c>
      <c r="C24" s="62">
        <f t="shared" ref="C24:D24" si="8">C9</f>
        <v>2022</v>
      </c>
      <c r="D24" s="76">
        <f t="shared" si="8"/>
        <v>2027</v>
      </c>
      <c r="E24" s="76" t="s">
        <v>22</v>
      </c>
      <c r="F24" s="6" t="s">
        <v>28</v>
      </c>
      <c r="G24" s="4">
        <v>844154.66</v>
      </c>
      <c r="H24" s="4">
        <f>H25+H26</f>
        <v>824154.66</v>
      </c>
      <c r="I24" s="4">
        <f t="shared" ref="I24:J24" si="9">I25+I26</f>
        <v>0</v>
      </c>
      <c r="J24" s="50">
        <f t="shared" si="9"/>
        <v>0</v>
      </c>
      <c r="K24" s="38">
        <f t="shared" ref="K24" si="10">K25+K26</f>
        <v>0</v>
      </c>
      <c r="L24" s="4">
        <v>10000</v>
      </c>
      <c r="M24" s="4">
        <f>M25+K26</f>
        <v>10000</v>
      </c>
      <c r="N24" s="62" t="s">
        <v>30</v>
      </c>
      <c r="O24" s="62" t="s">
        <v>31</v>
      </c>
      <c r="P24" s="62">
        <v>3</v>
      </c>
      <c r="Q24" s="62">
        <v>1</v>
      </c>
      <c r="R24" s="77">
        <v>0</v>
      </c>
      <c r="S24" s="62">
        <v>0</v>
      </c>
      <c r="T24" s="62">
        <v>0</v>
      </c>
      <c r="U24" s="62">
        <v>1</v>
      </c>
      <c r="V24" s="54">
        <v>1</v>
      </c>
    </row>
    <row r="25" spans="1:22" ht="23.25" customHeight="1" x14ac:dyDescent="0.3">
      <c r="A25" s="62"/>
      <c r="B25" s="79"/>
      <c r="C25" s="62"/>
      <c r="D25" s="76"/>
      <c r="E25" s="76"/>
      <c r="F25" s="6" t="s">
        <v>29</v>
      </c>
      <c r="G25" s="4">
        <v>44724.639999999999</v>
      </c>
      <c r="H25" s="4">
        <v>24724.639999999999</v>
      </c>
      <c r="I25" s="4">
        <v>0</v>
      </c>
      <c r="J25" s="50">
        <v>0</v>
      </c>
      <c r="K25" s="38">
        <v>0</v>
      </c>
      <c r="L25" s="4">
        <v>10000</v>
      </c>
      <c r="M25" s="4">
        <v>10000</v>
      </c>
      <c r="N25" s="62"/>
      <c r="O25" s="62"/>
      <c r="P25" s="62"/>
      <c r="Q25" s="62"/>
      <c r="R25" s="77"/>
      <c r="S25" s="62"/>
      <c r="T25" s="62"/>
      <c r="U25" s="62"/>
      <c r="V25" s="55"/>
    </row>
    <row r="26" spans="1:22" ht="39" customHeight="1" x14ac:dyDescent="0.3">
      <c r="A26" s="62"/>
      <c r="B26" s="79"/>
      <c r="C26" s="62"/>
      <c r="D26" s="76"/>
      <c r="E26" s="76"/>
      <c r="F26" s="6" t="s">
        <v>24</v>
      </c>
      <c r="G26" s="34">
        <v>799430.02</v>
      </c>
      <c r="H26" s="4">
        <v>799430.02</v>
      </c>
      <c r="I26" s="4">
        <v>0</v>
      </c>
      <c r="J26" s="50">
        <v>0</v>
      </c>
      <c r="K26" s="4">
        <v>0</v>
      </c>
      <c r="L26" s="4">
        <v>0</v>
      </c>
      <c r="M26" s="34">
        <v>0</v>
      </c>
      <c r="N26" s="62"/>
      <c r="O26" s="62"/>
      <c r="P26" s="62"/>
      <c r="Q26" s="62"/>
      <c r="R26" s="77"/>
      <c r="S26" s="62"/>
      <c r="T26" s="62"/>
      <c r="U26" s="62"/>
      <c r="V26" s="56"/>
    </row>
    <row r="27" spans="1:22" ht="111.75" customHeight="1" x14ac:dyDescent="0.3">
      <c r="A27" s="62">
        <v>2.2000000000000002</v>
      </c>
      <c r="B27" s="79" t="s">
        <v>55</v>
      </c>
      <c r="C27" s="62">
        <f t="shared" ref="C27:D27" si="11">C9</f>
        <v>2022</v>
      </c>
      <c r="D27" s="76">
        <f t="shared" si="11"/>
        <v>2027</v>
      </c>
      <c r="E27" s="76" t="s">
        <v>22</v>
      </c>
      <c r="F27" s="6" t="s">
        <v>28</v>
      </c>
      <c r="G27" s="4">
        <v>20000</v>
      </c>
      <c r="H27" s="4">
        <f t="shared" ref="H27:J27" si="12">H28+H29</f>
        <v>0</v>
      </c>
      <c r="I27" s="4">
        <f t="shared" si="12"/>
        <v>0</v>
      </c>
      <c r="J27" s="50">
        <f t="shared" si="12"/>
        <v>0</v>
      </c>
      <c r="K27" s="4">
        <v>0</v>
      </c>
      <c r="L27" s="4">
        <f>L28+L29</f>
        <v>10000</v>
      </c>
      <c r="M27" s="38">
        <f t="shared" ref="M27" si="13">M28+M29</f>
        <v>10000</v>
      </c>
      <c r="N27" s="62" t="s">
        <v>32</v>
      </c>
      <c r="O27" s="62" t="s">
        <v>31</v>
      </c>
      <c r="P27" s="62">
        <v>3</v>
      </c>
      <c r="Q27" s="62">
        <v>1</v>
      </c>
      <c r="R27" s="77">
        <v>0</v>
      </c>
      <c r="S27" s="62">
        <v>0</v>
      </c>
      <c r="T27" s="62">
        <v>0</v>
      </c>
      <c r="U27" s="62">
        <v>1</v>
      </c>
      <c r="V27" s="54">
        <v>1</v>
      </c>
    </row>
    <row r="28" spans="1:22" ht="24" customHeight="1" x14ac:dyDescent="0.3">
      <c r="A28" s="62"/>
      <c r="B28" s="79"/>
      <c r="C28" s="62"/>
      <c r="D28" s="76"/>
      <c r="E28" s="76"/>
      <c r="F28" s="6" t="s">
        <v>29</v>
      </c>
      <c r="G28" s="4">
        <v>20000</v>
      </c>
      <c r="H28" s="4">
        <v>0</v>
      </c>
      <c r="I28" s="4">
        <v>0</v>
      </c>
      <c r="J28" s="50">
        <v>0</v>
      </c>
      <c r="K28" s="4">
        <v>0</v>
      </c>
      <c r="L28" s="4">
        <v>10000</v>
      </c>
      <c r="M28" s="38">
        <v>10000</v>
      </c>
      <c r="N28" s="62"/>
      <c r="O28" s="62"/>
      <c r="P28" s="62"/>
      <c r="Q28" s="62"/>
      <c r="R28" s="77"/>
      <c r="S28" s="62"/>
      <c r="T28" s="62"/>
      <c r="U28" s="62"/>
      <c r="V28" s="55"/>
    </row>
    <row r="29" spans="1:22" ht="37.5" customHeight="1" x14ac:dyDescent="0.3">
      <c r="A29" s="62"/>
      <c r="B29" s="79"/>
      <c r="C29" s="62"/>
      <c r="D29" s="76"/>
      <c r="E29" s="76"/>
      <c r="F29" s="6" t="s">
        <v>24</v>
      </c>
      <c r="G29" s="4">
        <f>K29+L29</f>
        <v>0</v>
      </c>
      <c r="H29" s="4">
        <v>0</v>
      </c>
      <c r="I29" s="4">
        <v>0</v>
      </c>
      <c r="J29" s="50">
        <v>0</v>
      </c>
      <c r="K29" s="4">
        <v>0</v>
      </c>
      <c r="L29" s="4">
        <v>0</v>
      </c>
      <c r="M29" s="38">
        <v>0</v>
      </c>
      <c r="N29" s="62"/>
      <c r="O29" s="62"/>
      <c r="P29" s="62"/>
      <c r="Q29" s="62"/>
      <c r="R29" s="77"/>
      <c r="S29" s="62"/>
      <c r="T29" s="62"/>
      <c r="U29" s="62"/>
      <c r="V29" s="56"/>
    </row>
    <row r="30" spans="1:22" ht="122.4" x14ac:dyDescent="0.3">
      <c r="A30" s="4"/>
      <c r="B30" s="5" t="s">
        <v>56</v>
      </c>
      <c r="C30" s="14">
        <f t="shared" ref="C30:D30" si="14">C9</f>
        <v>2022</v>
      </c>
      <c r="D30" s="6">
        <f t="shared" si="14"/>
        <v>2027</v>
      </c>
      <c r="E30" s="6" t="s">
        <v>22</v>
      </c>
      <c r="F30" s="47" t="s">
        <v>19</v>
      </c>
      <c r="G30" s="47" t="s">
        <v>19</v>
      </c>
      <c r="H30" s="47" t="s">
        <v>19</v>
      </c>
      <c r="I30" s="47" t="s">
        <v>19</v>
      </c>
      <c r="J30" s="50" t="s">
        <v>19</v>
      </c>
      <c r="K30" s="47" t="s">
        <v>19</v>
      </c>
      <c r="L30" s="47" t="s">
        <v>19</v>
      </c>
      <c r="M30" s="47" t="s">
        <v>19</v>
      </c>
      <c r="N30" s="47" t="s">
        <v>19</v>
      </c>
      <c r="O30" s="47" t="s">
        <v>19</v>
      </c>
      <c r="P30" s="47" t="s">
        <v>19</v>
      </c>
      <c r="Q30" s="47" t="s">
        <v>19</v>
      </c>
      <c r="R30" s="48" t="s">
        <v>19</v>
      </c>
      <c r="S30" s="47" t="s">
        <v>19</v>
      </c>
      <c r="T30" s="47" t="s">
        <v>19</v>
      </c>
      <c r="U30" s="47" t="s">
        <v>19</v>
      </c>
      <c r="V30" s="41" t="s">
        <v>19</v>
      </c>
    </row>
    <row r="31" spans="1:22" ht="126" customHeight="1" x14ac:dyDescent="0.3">
      <c r="A31" s="62">
        <v>3</v>
      </c>
      <c r="B31" s="79" t="s">
        <v>57</v>
      </c>
      <c r="C31" s="62">
        <f t="shared" ref="C31:D31" si="15">C9</f>
        <v>2022</v>
      </c>
      <c r="D31" s="76">
        <f t="shared" si="15"/>
        <v>2027</v>
      </c>
      <c r="E31" s="76" t="s">
        <v>22</v>
      </c>
      <c r="F31" s="6" t="s">
        <v>28</v>
      </c>
      <c r="G31" s="34">
        <v>2227234.29</v>
      </c>
      <c r="H31" s="4">
        <f>H32+H33</f>
        <v>0</v>
      </c>
      <c r="I31" s="4">
        <f>I32+I33</f>
        <v>0</v>
      </c>
      <c r="J31" s="50">
        <v>1941720</v>
      </c>
      <c r="K31" s="4">
        <v>115171.43</v>
      </c>
      <c r="L31" s="4">
        <v>105171.43</v>
      </c>
      <c r="M31" s="34">
        <v>65171.43</v>
      </c>
      <c r="N31" s="62" t="s">
        <v>19</v>
      </c>
      <c r="O31" s="76" t="s">
        <v>19</v>
      </c>
      <c r="P31" s="76" t="s">
        <v>19</v>
      </c>
      <c r="Q31" s="76" t="s">
        <v>19</v>
      </c>
      <c r="R31" s="81" t="s">
        <v>19</v>
      </c>
      <c r="S31" s="76" t="s">
        <v>19</v>
      </c>
      <c r="T31" s="76" t="s">
        <v>19</v>
      </c>
      <c r="U31" s="76" t="s">
        <v>19</v>
      </c>
      <c r="V31" s="54" t="s">
        <v>19</v>
      </c>
    </row>
    <row r="32" spans="1:22" ht="29.25" customHeight="1" x14ac:dyDescent="0.3">
      <c r="A32" s="62"/>
      <c r="B32" s="79"/>
      <c r="C32" s="62"/>
      <c r="D32" s="76"/>
      <c r="E32" s="76"/>
      <c r="F32" s="6" t="s">
        <v>29</v>
      </c>
      <c r="G32" s="38">
        <v>2227234.29</v>
      </c>
      <c r="H32" s="38">
        <f>H33+H34</f>
        <v>0</v>
      </c>
      <c r="I32" s="38">
        <f>I33+I34</f>
        <v>0</v>
      </c>
      <c r="J32" s="50">
        <v>1941720</v>
      </c>
      <c r="K32" s="38">
        <v>115171.43</v>
      </c>
      <c r="L32" s="38">
        <v>105171.43</v>
      </c>
      <c r="M32" s="38">
        <v>65171.43</v>
      </c>
      <c r="N32" s="62"/>
      <c r="O32" s="76"/>
      <c r="P32" s="76"/>
      <c r="Q32" s="76"/>
      <c r="R32" s="81"/>
      <c r="S32" s="76"/>
      <c r="T32" s="76"/>
      <c r="U32" s="76"/>
      <c r="V32" s="55"/>
    </row>
    <row r="33" spans="1:22" ht="27.75" customHeight="1" x14ac:dyDescent="0.3">
      <c r="A33" s="62"/>
      <c r="B33" s="79"/>
      <c r="C33" s="62"/>
      <c r="D33" s="76"/>
      <c r="E33" s="76"/>
      <c r="F33" s="6" t="s">
        <v>24</v>
      </c>
      <c r="G33" s="4">
        <v>0</v>
      </c>
      <c r="H33" s="4">
        <f t="shared" ref="H33:L33" si="16">H36+H39+H42+H45+H48</f>
        <v>0</v>
      </c>
      <c r="I33" s="4">
        <f t="shared" si="16"/>
        <v>0</v>
      </c>
      <c r="J33" s="50">
        <f t="shared" si="16"/>
        <v>0</v>
      </c>
      <c r="K33" s="4">
        <v>0</v>
      </c>
      <c r="L33" s="4">
        <f t="shared" si="16"/>
        <v>0</v>
      </c>
      <c r="M33" s="34">
        <v>0</v>
      </c>
      <c r="N33" s="62"/>
      <c r="O33" s="76"/>
      <c r="P33" s="76"/>
      <c r="Q33" s="76"/>
      <c r="R33" s="81"/>
      <c r="S33" s="76"/>
      <c r="T33" s="76"/>
      <c r="U33" s="76"/>
      <c r="V33" s="56"/>
    </row>
    <row r="34" spans="1:22" ht="101.25" customHeight="1" x14ac:dyDescent="0.3">
      <c r="A34" s="62">
        <v>3.1</v>
      </c>
      <c r="B34" s="79" t="s">
        <v>58</v>
      </c>
      <c r="C34" s="62">
        <f t="shared" ref="C34:D34" si="17">C9</f>
        <v>2022</v>
      </c>
      <c r="D34" s="76">
        <f t="shared" si="17"/>
        <v>2027</v>
      </c>
      <c r="E34" s="76" t="s">
        <v>22</v>
      </c>
      <c r="F34" s="6" t="s">
        <v>28</v>
      </c>
      <c r="G34" s="38">
        <v>2227234.29</v>
      </c>
      <c r="H34" s="38">
        <f>H35+H36</f>
        <v>0</v>
      </c>
      <c r="I34" s="38">
        <f>I35+I36</f>
        <v>0</v>
      </c>
      <c r="J34" s="50">
        <v>1941720</v>
      </c>
      <c r="K34" s="38">
        <v>115171.43</v>
      </c>
      <c r="L34" s="38">
        <v>105171.43</v>
      </c>
      <c r="M34" s="38">
        <v>65171.43</v>
      </c>
      <c r="N34" s="62" t="s">
        <v>33</v>
      </c>
      <c r="O34" s="62" t="s">
        <v>31</v>
      </c>
      <c r="P34" s="62">
        <v>5</v>
      </c>
      <c r="Q34" s="62">
        <v>0</v>
      </c>
      <c r="R34" s="77">
        <v>0</v>
      </c>
      <c r="S34" s="62">
        <v>0</v>
      </c>
      <c r="T34" s="62">
        <v>2</v>
      </c>
      <c r="U34" s="62">
        <v>2</v>
      </c>
      <c r="V34" s="54">
        <v>1</v>
      </c>
    </row>
    <row r="35" spans="1:22" ht="24.75" customHeight="1" x14ac:dyDescent="0.3">
      <c r="A35" s="62"/>
      <c r="B35" s="79"/>
      <c r="C35" s="62"/>
      <c r="D35" s="76"/>
      <c r="E35" s="76"/>
      <c r="F35" s="6" t="s">
        <v>29</v>
      </c>
      <c r="G35" s="38">
        <v>2227234.29</v>
      </c>
      <c r="H35" s="38">
        <f>H36+H37</f>
        <v>0</v>
      </c>
      <c r="I35" s="38">
        <f>I36+I37</f>
        <v>0</v>
      </c>
      <c r="J35" s="50">
        <v>1941720</v>
      </c>
      <c r="K35" s="38">
        <v>115171.43</v>
      </c>
      <c r="L35" s="38">
        <v>105171.43</v>
      </c>
      <c r="M35" s="38">
        <v>65171.43</v>
      </c>
      <c r="N35" s="62"/>
      <c r="O35" s="62"/>
      <c r="P35" s="62"/>
      <c r="Q35" s="62"/>
      <c r="R35" s="77"/>
      <c r="S35" s="62"/>
      <c r="T35" s="62"/>
      <c r="U35" s="62"/>
      <c r="V35" s="55"/>
    </row>
    <row r="36" spans="1:22" ht="44.25" customHeight="1" x14ac:dyDescent="0.3">
      <c r="A36" s="62"/>
      <c r="B36" s="79"/>
      <c r="C36" s="62"/>
      <c r="D36" s="76"/>
      <c r="E36" s="76"/>
      <c r="F36" s="6" t="s">
        <v>24</v>
      </c>
      <c r="G36" s="4">
        <v>0</v>
      </c>
      <c r="H36" s="4">
        <v>0</v>
      </c>
      <c r="I36" s="4">
        <v>0</v>
      </c>
      <c r="J36" s="50">
        <v>0</v>
      </c>
      <c r="K36" s="4">
        <v>0</v>
      </c>
      <c r="L36" s="4">
        <v>0</v>
      </c>
      <c r="M36" s="34">
        <v>0</v>
      </c>
      <c r="N36" s="62"/>
      <c r="O36" s="62"/>
      <c r="P36" s="62"/>
      <c r="Q36" s="62"/>
      <c r="R36" s="77"/>
      <c r="S36" s="62"/>
      <c r="T36" s="62"/>
      <c r="U36" s="62"/>
      <c r="V36" s="56"/>
    </row>
    <row r="37" spans="1:22" ht="57" customHeight="1" x14ac:dyDescent="0.3">
      <c r="A37" s="62">
        <v>3.2</v>
      </c>
      <c r="B37" s="79" t="s">
        <v>59</v>
      </c>
      <c r="C37" s="62">
        <f t="shared" ref="C37:D37" si="18">C9</f>
        <v>2022</v>
      </c>
      <c r="D37" s="76">
        <f t="shared" si="18"/>
        <v>2027</v>
      </c>
      <c r="E37" s="76" t="s">
        <v>22</v>
      </c>
      <c r="F37" s="6" t="s">
        <v>28</v>
      </c>
      <c r="G37" s="4">
        <v>20000</v>
      </c>
      <c r="H37" s="4">
        <f t="shared" ref="H37:J37" si="19">H38+H39</f>
        <v>0</v>
      </c>
      <c r="I37" s="4">
        <f t="shared" si="19"/>
        <v>0</v>
      </c>
      <c r="J37" s="50">
        <f t="shared" si="19"/>
        <v>0</v>
      </c>
      <c r="K37" s="4">
        <v>0</v>
      </c>
      <c r="L37" s="4">
        <v>10000</v>
      </c>
      <c r="M37" s="38">
        <v>10000</v>
      </c>
      <c r="N37" s="62" t="s">
        <v>34</v>
      </c>
      <c r="O37" s="62" t="s">
        <v>31</v>
      </c>
      <c r="P37" s="62">
        <v>2</v>
      </c>
      <c r="Q37" s="62">
        <v>0</v>
      </c>
      <c r="R37" s="77">
        <v>0</v>
      </c>
      <c r="S37" s="62">
        <v>0</v>
      </c>
      <c r="T37" s="62">
        <v>0</v>
      </c>
      <c r="U37" s="62">
        <v>1</v>
      </c>
      <c r="V37" s="54">
        <v>1</v>
      </c>
    </row>
    <row r="38" spans="1:22" x14ac:dyDescent="0.3">
      <c r="A38" s="62"/>
      <c r="B38" s="79"/>
      <c r="C38" s="62"/>
      <c r="D38" s="76"/>
      <c r="E38" s="76"/>
      <c r="F38" s="6" t="s">
        <v>29</v>
      </c>
      <c r="G38" s="38">
        <v>20000</v>
      </c>
      <c r="H38" s="4">
        <v>0</v>
      </c>
      <c r="I38" s="4">
        <v>0</v>
      </c>
      <c r="J38" s="50">
        <v>0</v>
      </c>
      <c r="K38" s="4">
        <v>0</v>
      </c>
      <c r="L38" s="4">
        <v>10000</v>
      </c>
      <c r="M38" s="38">
        <v>10000</v>
      </c>
      <c r="N38" s="62"/>
      <c r="O38" s="62"/>
      <c r="P38" s="62"/>
      <c r="Q38" s="62"/>
      <c r="R38" s="77"/>
      <c r="S38" s="62"/>
      <c r="T38" s="62"/>
      <c r="U38" s="62"/>
      <c r="V38" s="55"/>
    </row>
    <row r="39" spans="1:22" x14ac:dyDescent="0.3">
      <c r="A39" s="62"/>
      <c r="B39" s="79"/>
      <c r="C39" s="62"/>
      <c r="D39" s="76"/>
      <c r="E39" s="76"/>
      <c r="F39" s="6" t="s">
        <v>24</v>
      </c>
      <c r="G39" s="4">
        <v>0</v>
      </c>
      <c r="H39" s="4">
        <v>0</v>
      </c>
      <c r="I39" s="4">
        <v>0</v>
      </c>
      <c r="J39" s="50">
        <v>0</v>
      </c>
      <c r="K39" s="4">
        <v>0</v>
      </c>
      <c r="L39" s="4">
        <v>0</v>
      </c>
      <c r="M39" s="34">
        <v>0</v>
      </c>
      <c r="N39" s="62"/>
      <c r="O39" s="62"/>
      <c r="P39" s="62"/>
      <c r="Q39" s="62"/>
      <c r="R39" s="77"/>
      <c r="S39" s="62"/>
      <c r="T39" s="62"/>
      <c r="U39" s="62"/>
      <c r="V39" s="56"/>
    </row>
    <row r="40" spans="1:22" ht="96.75" customHeight="1" x14ac:dyDescent="0.3">
      <c r="A40" s="62">
        <v>3.3</v>
      </c>
      <c r="B40" s="73" t="s">
        <v>67</v>
      </c>
      <c r="C40" s="62">
        <f t="shared" ref="C40:D40" si="20">C9</f>
        <v>2022</v>
      </c>
      <c r="D40" s="76">
        <f t="shared" si="20"/>
        <v>2027</v>
      </c>
      <c r="E40" s="76" t="s">
        <v>22</v>
      </c>
      <c r="F40" s="6" t="s">
        <v>28</v>
      </c>
      <c r="G40" s="4">
        <v>20000</v>
      </c>
      <c r="H40" s="4">
        <v>0</v>
      </c>
      <c r="I40" s="4">
        <f t="shared" ref="I40:L40" si="21">I41+I42</f>
        <v>0</v>
      </c>
      <c r="J40" s="50">
        <f t="shared" si="21"/>
        <v>0</v>
      </c>
      <c r="K40" s="4">
        <v>0</v>
      </c>
      <c r="L40" s="4">
        <f t="shared" si="21"/>
        <v>10000</v>
      </c>
      <c r="M40" s="38">
        <f t="shared" ref="M40" si="22">M41+M42</f>
        <v>10000</v>
      </c>
      <c r="N40" s="62" t="s">
        <v>35</v>
      </c>
      <c r="O40" s="62" t="s">
        <v>31</v>
      </c>
      <c r="P40" s="62">
        <v>2</v>
      </c>
      <c r="Q40" s="62">
        <v>0</v>
      </c>
      <c r="R40" s="77">
        <v>0</v>
      </c>
      <c r="S40" s="62">
        <v>0</v>
      </c>
      <c r="T40" s="62">
        <v>0</v>
      </c>
      <c r="U40" s="62">
        <v>1</v>
      </c>
      <c r="V40" s="54">
        <v>1</v>
      </c>
    </row>
    <row r="41" spans="1:22" ht="44.25" customHeight="1" x14ac:dyDescent="0.3">
      <c r="A41" s="62"/>
      <c r="B41" s="74"/>
      <c r="C41" s="62"/>
      <c r="D41" s="76"/>
      <c r="E41" s="76"/>
      <c r="F41" s="4" t="s">
        <v>29</v>
      </c>
      <c r="G41" s="38">
        <v>20000</v>
      </c>
      <c r="H41" s="4">
        <v>0</v>
      </c>
      <c r="I41" s="4">
        <v>0</v>
      </c>
      <c r="J41" s="50">
        <v>0</v>
      </c>
      <c r="K41" s="4">
        <v>0</v>
      </c>
      <c r="L41" s="4">
        <v>10000</v>
      </c>
      <c r="M41" s="38">
        <v>10000</v>
      </c>
      <c r="N41" s="62"/>
      <c r="O41" s="62"/>
      <c r="P41" s="62"/>
      <c r="Q41" s="62"/>
      <c r="R41" s="77"/>
      <c r="S41" s="62"/>
      <c r="T41" s="62"/>
      <c r="U41" s="62"/>
      <c r="V41" s="55"/>
    </row>
    <row r="42" spans="1:22" ht="39" customHeight="1" x14ac:dyDescent="0.3">
      <c r="A42" s="62"/>
      <c r="B42" s="75"/>
      <c r="C42" s="62"/>
      <c r="D42" s="76"/>
      <c r="E42" s="76"/>
      <c r="F42" s="4" t="s">
        <v>24</v>
      </c>
      <c r="G42" s="4">
        <v>0</v>
      </c>
      <c r="H42" s="4">
        <v>0</v>
      </c>
      <c r="I42" s="4">
        <v>0</v>
      </c>
      <c r="J42" s="50">
        <v>0</v>
      </c>
      <c r="K42" s="4">
        <v>0</v>
      </c>
      <c r="L42" s="4">
        <v>0</v>
      </c>
      <c r="M42" s="34">
        <v>0</v>
      </c>
      <c r="N42" s="62"/>
      <c r="O42" s="62"/>
      <c r="P42" s="62"/>
      <c r="Q42" s="62"/>
      <c r="R42" s="77"/>
      <c r="S42" s="62"/>
      <c r="T42" s="62"/>
      <c r="U42" s="62"/>
      <c r="V42" s="56"/>
    </row>
    <row r="43" spans="1:22" ht="43.5" customHeight="1" x14ac:dyDescent="0.3">
      <c r="A43" s="62">
        <v>3.4</v>
      </c>
      <c r="B43" s="79" t="s">
        <v>60</v>
      </c>
      <c r="C43" s="62">
        <f t="shared" ref="C43:D43" si="23">C9</f>
        <v>2022</v>
      </c>
      <c r="D43" s="76">
        <f t="shared" si="23"/>
        <v>2027</v>
      </c>
      <c r="E43" s="76" t="s">
        <v>22</v>
      </c>
      <c r="F43" s="6" t="s">
        <v>28</v>
      </c>
      <c r="G43" s="38">
        <f>SUM(H43:L43)</f>
        <v>4530000</v>
      </c>
      <c r="H43" s="4">
        <f>SUM(H44:H45)</f>
        <v>2700000</v>
      </c>
      <c r="I43" s="4">
        <f t="shared" ref="I43" si="24">I44+I45</f>
        <v>0</v>
      </c>
      <c r="J43" s="50">
        <v>1830000</v>
      </c>
      <c r="K43" s="38">
        <v>0</v>
      </c>
      <c r="L43" s="4">
        <v>0</v>
      </c>
      <c r="M43" s="4">
        <v>0</v>
      </c>
      <c r="N43" s="62" t="s">
        <v>35</v>
      </c>
      <c r="O43" s="62" t="s">
        <v>31</v>
      </c>
      <c r="P43" s="62">
        <v>2</v>
      </c>
      <c r="Q43" s="62">
        <v>0</v>
      </c>
      <c r="R43" s="77">
        <v>0</v>
      </c>
      <c r="S43" s="62">
        <v>0</v>
      </c>
      <c r="T43" s="62">
        <v>0</v>
      </c>
      <c r="U43" s="62">
        <v>1</v>
      </c>
      <c r="V43" s="62">
        <v>1</v>
      </c>
    </row>
    <row r="44" spans="1:22" ht="12" customHeight="1" x14ac:dyDescent="0.3">
      <c r="A44" s="62"/>
      <c r="B44" s="79"/>
      <c r="C44" s="62"/>
      <c r="D44" s="76"/>
      <c r="E44" s="76"/>
      <c r="F44" s="4" t="s">
        <v>29</v>
      </c>
      <c r="G44" s="4">
        <f>SUM(H44:L44)</f>
        <v>4530000</v>
      </c>
      <c r="H44" s="4">
        <v>2700000</v>
      </c>
      <c r="I44" s="4">
        <v>0</v>
      </c>
      <c r="J44" s="50">
        <v>1830000</v>
      </c>
      <c r="K44" s="38">
        <v>0</v>
      </c>
      <c r="L44" s="4">
        <v>0</v>
      </c>
      <c r="M44" s="4">
        <v>0</v>
      </c>
      <c r="N44" s="62"/>
      <c r="O44" s="62"/>
      <c r="P44" s="62"/>
      <c r="Q44" s="62"/>
      <c r="R44" s="77"/>
      <c r="S44" s="62"/>
      <c r="T44" s="62"/>
      <c r="U44" s="62"/>
      <c r="V44" s="62"/>
    </row>
    <row r="45" spans="1:22" x14ac:dyDescent="0.3">
      <c r="A45" s="62"/>
      <c r="B45" s="79"/>
      <c r="C45" s="62"/>
      <c r="D45" s="76"/>
      <c r="E45" s="76"/>
      <c r="F45" s="4" t="s">
        <v>24</v>
      </c>
      <c r="G45" s="4">
        <v>0</v>
      </c>
      <c r="H45" s="4">
        <v>0</v>
      </c>
      <c r="I45" s="4">
        <v>0</v>
      </c>
      <c r="J45" s="50">
        <v>0</v>
      </c>
      <c r="K45" s="38">
        <v>0</v>
      </c>
      <c r="L45" s="4">
        <v>0</v>
      </c>
      <c r="M45" s="34">
        <v>0</v>
      </c>
      <c r="N45" s="62"/>
      <c r="O45" s="62"/>
      <c r="P45" s="62"/>
      <c r="Q45" s="62"/>
      <c r="R45" s="77"/>
      <c r="S45" s="62"/>
      <c r="T45" s="62"/>
      <c r="U45" s="62"/>
      <c r="V45" s="62"/>
    </row>
    <row r="46" spans="1:22" ht="52.5" customHeight="1" x14ac:dyDescent="0.3">
      <c r="A46" s="62">
        <v>3.5</v>
      </c>
      <c r="B46" s="79" t="s">
        <v>61</v>
      </c>
      <c r="C46" s="62">
        <f t="shared" ref="C46:D46" si="25">C9</f>
        <v>2022</v>
      </c>
      <c r="D46" s="62">
        <f t="shared" si="25"/>
        <v>2027</v>
      </c>
      <c r="E46" s="76" t="s">
        <v>22</v>
      </c>
      <c r="F46" s="6" t="s">
        <v>28</v>
      </c>
      <c r="G46" s="4">
        <v>507659.37</v>
      </c>
      <c r="H46" s="4">
        <v>110425.08</v>
      </c>
      <c r="I46" s="4">
        <v>0</v>
      </c>
      <c r="J46" s="50">
        <v>111720</v>
      </c>
      <c r="K46" s="4">
        <v>115171.43</v>
      </c>
      <c r="L46" s="4">
        <v>105171.43</v>
      </c>
      <c r="M46" s="34">
        <v>65171.43</v>
      </c>
      <c r="N46" s="62" t="s">
        <v>36</v>
      </c>
      <c r="O46" s="62" t="s">
        <v>66</v>
      </c>
      <c r="P46" s="62">
        <v>5</v>
      </c>
      <c r="Q46" s="62">
        <v>1</v>
      </c>
      <c r="R46" s="77">
        <v>0</v>
      </c>
      <c r="S46" s="62">
        <v>1</v>
      </c>
      <c r="T46" s="62">
        <v>1</v>
      </c>
      <c r="U46" s="62">
        <v>1</v>
      </c>
      <c r="V46" s="54">
        <v>1</v>
      </c>
    </row>
    <row r="47" spans="1:22" ht="28.5" customHeight="1" x14ac:dyDescent="0.3">
      <c r="A47" s="62"/>
      <c r="B47" s="79"/>
      <c r="C47" s="62"/>
      <c r="D47" s="62"/>
      <c r="E47" s="76"/>
      <c r="F47" s="4" t="s">
        <v>29</v>
      </c>
      <c r="G47" s="38">
        <v>507659.37</v>
      </c>
      <c r="H47" s="38">
        <v>110425.08</v>
      </c>
      <c r="I47" s="38">
        <v>0</v>
      </c>
      <c r="J47" s="50">
        <v>111720</v>
      </c>
      <c r="K47" s="38">
        <v>115171.43</v>
      </c>
      <c r="L47" s="38">
        <v>105171.43</v>
      </c>
      <c r="M47" s="38">
        <v>65171.43</v>
      </c>
      <c r="N47" s="62"/>
      <c r="O47" s="62"/>
      <c r="P47" s="62"/>
      <c r="Q47" s="62"/>
      <c r="R47" s="77"/>
      <c r="S47" s="62"/>
      <c r="T47" s="62"/>
      <c r="U47" s="62"/>
      <c r="V47" s="55"/>
    </row>
    <row r="48" spans="1:22" ht="41.25" customHeight="1" x14ac:dyDescent="0.3">
      <c r="A48" s="62"/>
      <c r="B48" s="79"/>
      <c r="C48" s="62"/>
      <c r="D48" s="62"/>
      <c r="E48" s="76"/>
      <c r="F48" s="4" t="s">
        <v>24</v>
      </c>
      <c r="G48" s="4">
        <v>0</v>
      </c>
      <c r="H48" s="4">
        <v>0</v>
      </c>
      <c r="I48" s="4">
        <v>0</v>
      </c>
      <c r="J48" s="50">
        <v>0</v>
      </c>
      <c r="K48" s="4">
        <v>0</v>
      </c>
      <c r="L48" s="4">
        <v>0</v>
      </c>
      <c r="M48" s="34">
        <v>0</v>
      </c>
      <c r="N48" s="62"/>
      <c r="O48" s="62"/>
      <c r="P48" s="62"/>
      <c r="Q48" s="62"/>
      <c r="R48" s="77"/>
      <c r="S48" s="62"/>
      <c r="T48" s="62"/>
      <c r="U48" s="62"/>
      <c r="V48" s="56"/>
    </row>
    <row r="49" spans="1:22" ht="120.75" customHeight="1" x14ac:dyDescent="0.3">
      <c r="A49" s="4"/>
      <c r="B49" s="5" t="s">
        <v>62</v>
      </c>
      <c r="C49" s="14">
        <f t="shared" ref="C49:D49" si="26">C9</f>
        <v>2022</v>
      </c>
      <c r="D49" s="29">
        <f t="shared" si="26"/>
        <v>2027</v>
      </c>
      <c r="E49" s="6" t="s">
        <v>22</v>
      </c>
      <c r="F49" s="4" t="s">
        <v>19</v>
      </c>
      <c r="G49" s="4" t="s">
        <v>19</v>
      </c>
      <c r="H49" s="4" t="s">
        <v>19</v>
      </c>
      <c r="I49" s="4" t="s">
        <v>19</v>
      </c>
      <c r="J49" s="50" t="s">
        <v>19</v>
      </c>
      <c r="K49" s="4" t="s">
        <v>19</v>
      </c>
      <c r="L49" s="4" t="s">
        <v>19</v>
      </c>
      <c r="M49" s="34" t="s">
        <v>19</v>
      </c>
      <c r="N49" s="4" t="s">
        <v>19</v>
      </c>
      <c r="O49" s="4" t="s">
        <v>19</v>
      </c>
      <c r="P49" s="4" t="s">
        <v>19</v>
      </c>
      <c r="Q49" s="4" t="s">
        <v>19</v>
      </c>
      <c r="R49" s="30" t="s">
        <v>19</v>
      </c>
      <c r="S49" s="4" t="s">
        <v>19</v>
      </c>
      <c r="T49" s="4" t="s">
        <v>19</v>
      </c>
      <c r="U49" s="4" t="s">
        <v>19</v>
      </c>
      <c r="V49" s="41" t="s">
        <v>19</v>
      </c>
    </row>
    <row r="50" spans="1:22" ht="45.75" customHeight="1" x14ac:dyDescent="0.3">
      <c r="A50" s="62">
        <v>4</v>
      </c>
      <c r="B50" s="79" t="s">
        <v>63</v>
      </c>
      <c r="C50" s="62">
        <f t="shared" ref="C50:D50" si="27">C9</f>
        <v>2022</v>
      </c>
      <c r="D50" s="62">
        <f t="shared" si="27"/>
        <v>2027</v>
      </c>
      <c r="E50" s="76" t="s">
        <v>22</v>
      </c>
      <c r="F50" s="6" t="s">
        <v>28</v>
      </c>
      <c r="G50" s="8">
        <v>57110815.340000004</v>
      </c>
      <c r="H50" s="8">
        <f>SUM(H51:H52)</f>
        <v>31784523.129999999</v>
      </c>
      <c r="I50" s="18">
        <v>7497813.1399999997</v>
      </c>
      <c r="J50" s="51">
        <v>8748693.5700000003</v>
      </c>
      <c r="K50" s="18">
        <v>6422285.5</v>
      </c>
      <c r="L50" s="18">
        <v>1637500</v>
      </c>
      <c r="M50" s="18">
        <v>1020000</v>
      </c>
      <c r="N50" s="62" t="s">
        <v>19</v>
      </c>
      <c r="O50" s="62" t="s">
        <v>19</v>
      </c>
      <c r="P50" s="62" t="s">
        <v>19</v>
      </c>
      <c r="Q50" s="62" t="s">
        <v>19</v>
      </c>
      <c r="R50" s="77" t="s">
        <v>19</v>
      </c>
      <c r="S50" s="62" t="s">
        <v>19</v>
      </c>
      <c r="T50" s="62" t="s">
        <v>19</v>
      </c>
      <c r="U50" s="62" t="s">
        <v>19</v>
      </c>
      <c r="V50" s="54" t="s">
        <v>19</v>
      </c>
    </row>
    <row r="51" spans="1:22" x14ac:dyDescent="0.3">
      <c r="A51" s="62"/>
      <c r="B51" s="79"/>
      <c r="C51" s="62"/>
      <c r="D51" s="62"/>
      <c r="E51" s="76"/>
      <c r="F51" s="6" t="s">
        <v>29</v>
      </c>
      <c r="G51" s="8">
        <v>27297148.859999999</v>
      </c>
      <c r="H51" s="18">
        <f>H55+H68</f>
        <v>1970856.6500000001</v>
      </c>
      <c r="I51" s="18">
        <f>I55+I68+I122+I128</f>
        <v>7497813.1399999997</v>
      </c>
      <c r="J51" s="51">
        <v>8748693.5700000003</v>
      </c>
      <c r="K51" s="18">
        <v>6422285.5</v>
      </c>
      <c r="L51" s="18">
        <v>1637500</v>
      </c>
      <c r="M51" s="18">
        <v>1020000</v>
      </c>
      <c r="N51" s="62"/>
      <c r="O51" s="62"/>
      <c r="P51" s="62"/>
      <c r="Q51" s="62"/>
      <c r="R51" s="77"/>
      <c r="S51" s="62"/>
      <c r="T51" s="62"/>
      <c r="U51" s="62"/>
      <c r="V51" s="55"/>
    </row>
    <row r="52" spans="1:22" x14ac:dyDescent="0.3">
      <c r="A52" s="62"/>
      <c r="B52" s="79"/>
      <c r="C52" s="62"/>
      <c r="D52" s="62"/>
      <c r="E52" s="76"/>
      <c r="F52" s="6" t="s">
        <v>24</v>
      </c>
      <c r="G52" s="18">
        <v>29813666.478</v>
      </c>
      <c r="H52" s="18">
        <f>H57+H69+H120</f>
        <v>29813666.48</v>
      </c>
      <c r="I52" s="18">
        <v>0</v>
      </c>
      <c r="J52" s="51">
        <f t="shared" ref="J52:L52" si="28">J57+J69+J120</f>
        <v>0</v>
      </c>
      <c r="K52" s="18">
        <f t="shared" si="28"/>
        <v>0</v>
      </c>
      <c r="L52" s="18">
        <f t="shared" si="28"/>
        <v>0</v>
      </c>
      <c r="M52" s="18">
        <v>0</v>
      </c>
      <c r="N52" s="62"/>
      <c r="O52" s="62"/>
      <c r="P52" s="62"/>
      <c r="Q52" s="62"/>
      <c r="R52" s="77"/>
      <c r="S52" s="62"/>
      <c r="T52" s="62"/>
      <c r="U52" s="62"/>
      <c r="V52" s="56"/>
    </row>
    <row r="53" spans="1:22" ht="40.5" customHeight="1" x14ac:dyDescent="0.3">
      <c r="A53" s="62">
        <v>4.0999999999999996</v>
      </c>
      <c r="B53" s="79" t="s">
        <v>93</v>
      </c>
      <c r="C53" s="62">
        <v>2022</v>
      </c>
      <c r="D53" s="62">
        <v>2023</v>
      </c>
      <c r="E53" s="76" t="s">
        <v>22</v>
      </c>
      <c r="F53" s="60" t="s">
        <v>28</v>
      </c>
      <c r="G53" s="82">
        <f>SUM(H53:L54)</f>
        <v>541088.85000000009</v>
      </c>
      <c r="H53" s="82">
        <f t="shared" ref="H53:L53" si="29">H55+H57</f>
        <v>378007.85000000003</v>
      </c>
      <c r="I53" s="82">
        <f t="shared" si="29"/>
        <v>163081</v>
      </c>
      <c r="J53" s="84">
        <v>0</v>
      </c>
      <c r="K53" s="82">
        <f t="shared" si="29"/>
        <v>0</v>
      </c>
      <c r="L53" s="82">
        <f t="shared" si="29"/>
        <v>0</v>
      </c>
      <c r="M53" s="35">
        <v>0</v>
      </c>
      <c r="N53" s="62" t="s">
        <v>37</v>
      </c>
      <c r="O53" s="62" t="s">
        <v>31</v>
      </c>
      <c r="P53" s="62">
        <f>SUM(Q53:U57)</f>
        <v>2</v>
      </c>
      <c r="Q53" s="60">
        <f t="shared" ref="Q53:U53" si="30">Q58+Q61</f>
        <v>1</v>
      </c>
      <c r="R53" s="64">
        <f t="shared" si="30"/>
        <v>1</v>
      </c>
      <c r="S53" s="60">
        <f t="shared" si="30"/>
        <v>0</v>
      </c>
      <c r="T53" s="60">
        <f t="shared" si="30"/>
        <v>0</v>
      </c>
      <c r="U53" s="60">
        <f t="shared" si="30"/>
        <v>0</v>
      </c>
      <c r="V53" s="54">
        <v>0</v>
      </c>
    </row>
    <row r="54" spans="1:22" ht="4.5" hidden="1" customHeight="1" x14ac:dyDescent="0.3">
      <c r="A54" s="62"/>
      <c r="B54" s="79"/>
      <c r="C54" s="62"/>
      <c r="D54" s="62"/>
      <c r="E54" s="76"/>
      <c r="F54" s="61"/>
      <c r="G54" s="83"/>
      <c r="H54" s="83"/>
      <c r="I54" s="83"/>
      <c r="J54" s="85"/>
      <c r="K54" s="83"/>
      <c r="L54" s="83"/>
      <c r="M54" s="36"/>
      <c r="N54" s="62"/>
      <c r="O54" s="62"/>
      <c r="P54" s="62"/>
      <c r="Q54" s="63"/>
      <c r="R54" s="65"/>
      <c r="S54" s="63"/>
      <c r="T54" s="63"/>
      <c r="U54" s="63"/>
      <c r="V54" s="55"/>
    </row>
    <row r="55" spans="1:22" ht="10.5" customHeight="1" x14ac:dyDescent="0.3">
      <c r="A55" s="62"/>
      <c r="B55" s="79"/>
      <c r="C55" s="62"/>
      <c r="D55" s="62"/>
      <c r="E55" s="76"/>
      <c r="F55" s="60" t="s">
        <v>29</v>
      </c>
      <c r="G55" s="82">
        <f>SUM(H55:L56)</f>
        <v>178201.32</v>
      </c>
      <c r="H55" s="82">
        <f>H59+H62</f>
        <v>15120.32</v>
      </c>
      <c r="I55" s="82">
        <f>I59+I62</f>
        <v>163081</v>
      </c>
      <c r="J55" s="84">
        <v>0</v>
      </c>
      <c r="K55" s="82">
        <f>K59+K62</f>
        <v>0</v>
      </c>
      <c r="L55" s="82">
        <f>L59+L62</f>
        <v>0</v>
      </c>
      <c r="M55" s="35"/>
      <c r="N55" s="62"/>
      <c r="O55" s="62"/>
      <c r="P55" s="62"/>
      <c r="Q55" s="63"/>
      <c r="R55" s="65"/>
      <c r="S55" s="63"/>
      <c r="T55" s="63"/>
      <c r="U55" s="63"/>
      <c r="V55" s="55"/>
    </row>
    <row r="56" spans="1:22" ht="5.25" customHeight="1" x14ac:dyDescent="0.3">
      <c r="A56" s="62"/>
      <c r="B56" s="79"/>
      <c r="C56" s="62"/>
      <c r="D56" s="62"/>
      <c r="E56" s="76"/>
      <c r="F56" s="61"/>
      <c r="G56" s="83"/>
      <c r="H56" s="83"/>
      <c r="I56" s="83"/>
      <c r="J56" s="85"/>
      <c r="K56" s="83"/>
      <c r="L56" s="83"/>
      <c r="M56" s="36">
        <v>0</v>
      </c>
      <c r="N56" s="62"/>
      <c r="O56" s="62"/>
      <c r="P56" s="62"/>
      <c r="Q56" s="63"/>
      <c r="R56" s="65"/>
      <c r="S56" s="63"/>
      <c r="T56" s="63"/>
      <c r="U56" s="63"/>
      <c r="V56" s="55"/>
    </row>
    <row r="57" spans="1:22" ht="23.25" customHeight="1" x14ac:dyDescent="0.3">
      <c r="A57" s="62"/>
      <c r="B57" s="79"/>
      <c r="C57" s="62"/>
      <c r="D57" s="62"/>
      <c r="E57" s="76"/>
      <c r="F57" s="17" t="s">
        <v>24</v>
      </c>
      <c r="G57" s="18">
        <f t="shared" ref="G57:G66" si="31">SUM(H57:L57)</f>
        <v>362887.53</v>
      </c>
      <c r="H57" s="18">
        <f t="shared" ref="H57:L57" si="32">H60+H63</f>
        <v>362887.53</v>
      </c>
      <c r="I57" s="18">
        <f t="shared" si="32"/>
        <v>0</v>
      </c>
      <c r="J57" s="51">
        <f t="shared" si="32"/>
        <v>0</v>
      </c>
      <c r="K57" s="18">
        <f t="shared" si="32"/>
        <v>0</v>
      </c>
      <c r="L57" s="18">
        <f t="shared" si="32"/>
        <v>0</v>
      </c>
      <c r="M57" s="18">
        <v>0</v>
      </c>
      <c r="N57" s="62"/>
      <c r="O57" s="62"/>
      <c r="P57" s="62"/>
      <c r="Q57" s="61"/>
      <c r="R57" s="66"/>
      <c r="S57" s="61"/>
      <c r="T57" s="61"/>
      <c r="U57" s="61"/>
      <c r="V57" s="56"/>
    </row>
    <row r="58" spans="1:22" ht="41.25" customHeight="1" x14ac:dyDescent="0.3">
      <c r="A58" s="70" t="s">
        <v>90</v>
      </c>
      <c r="B58" s="86" t="s">
        <v>92</v>
      </c>
      <c r="C58" s="60">
        <v>2022</v>
      </c>
      <c r="D58" s="60">
        <v>2022</v>
      </c>
      <c r="E58" s="60" t="s">
        <v>22</v>
      </c>
      <c r="F58" s="20" t="s">
        <v>28</v>
      </c>
      <c r="G58" s="18">
        <f t="shared" si="31"/>
        <v>378007.85000000003</v>
      </c>
      <c r="H58" s="18">
        <f t="shared" ref="H58:J58" si="33">H59+H60</f>
        <v>378007.85000000003</v>
      </c>
      <c r="I58" s="18">
        <f t="shared" si="33"/>
        <v>0</v>
      </c>
      <c r="J58" s="51">
        <f t="shared" si="33"/>
        <v>0</v>
      </c>
      <c r="K58" s="18">
        <v>0</v>
      </c>
      <c r="L58" s="18">
        <v>0</v>
      </c>
      <c r="M58" s="18">
        <v>0</v>
      </c>
      <c r="N58" s="60" t="s">
        <v>37</v>
      </c>
      <c r="O58" s="60" t="s">
        <v>31</v>
      </c>
      <c r="P58" s="60">
        <v>1</v>
      </c>
      <c r="Q58" s="60">
        <v>1</v>
      </c>
      <c r="R58" s="64">
        <v>0</v>
      </c>
      <c r="S58" s="60">
        <v>0</v>
      </c>
      <c r="T58" s="60">
        <v>0</v>
      </c>
      <c r="U58" s="60">
        <v>0</v>
      </c>
      <c r="V58" s="54">
        <v>0</v>
      </c>
    </row>
    <row r="59" spans="1:22" ht="29.25" customHeight="1" x14ac:dyDescent="0.3">
      <c r="A59" s="71"/>
      <c r="B59" s="87"/>
      <c r="C59" s="63"/>
      <c r="D59" s="63"/>
      <c r="E59" s="63"/>
      <c r="F59" s="20" t="s">
        <v>29</v>
      </c>
      <c r="G59" s="18">
        <f t="shared" si="31"/>
        <v>15120.32</v>
      </c>
      <c r="H59" s="19">
        <v>15120.32</v>
      </c>
      <c r="I59" s="19">
        <v>0</v>
      </c>
      <c r="J59" s="52">
        <v>0</v>
      </c>
      <c r="K59" s="19">
        <v>0</v>
      </c>
      <c r="L59" s="19">
        <v>0</v>
      </c>
      <c r="M59" s="18">
        <v>0</v>
      </c>
      <c r="N59" s="63"/>
      <c r="O59" s="63"/>
      <c r="P59" s="63"/>
      <c r="Q59" s="63"/>
      <c r="R59" s="65"/>
      <c r="S59" s="63"/>
      <c r="T59" s="63"/>
      <c r="U59" s="63"/>
      <c r="V59" s="55"/>
    </row>
    <row r="60" spans="1:22" ht="43.5" customHeight="1" x14ac:dyDescent="0.3">
      <c r="A60" s="72"/>
      <c r="B60" s="88"/>
      <c r="C60" s="61"/>
      <c r="D60" s="61"/>
      <c r="E60" s="61"/>
      <c r="F60" s="17" t="s">
        <v>24</v>
      </c>
      <c r="G60" s="18">
        <f t="shared" si="31"/>
        <v>362887.53</v>
      </c>
      <c r="H60" s="18">
        <v>362887.53</v>
      </c>
      <c r="I60" s="18">
        <v>0</v>
      </c>
      <c r="J60" s="51">
        <v>0</v>
      </c>
      <c r="K60" s="18">
        <v>0</v>
      </c>
      <c r="L60" s="18">
        <v>0</v>
      </c>
      <c r="M60" s="18">
        <v>0</v>
      </c>
      <c r="N60" s="61"/>
      <c r="O60" s="61"/>
      <c r="P60" s="61"/>
      <c r="Q60" s="61"/>
      <c r="R60" s="66"/>
      <c r="S60" s="61"/>
      <c r="T60" s="61"/>
      <c r="U60" s="61"/>
      <c r="V60" s="56"/>
    </row>
    <row r="61" spans="1:22" ht="43.5" customHeight="1" x14ac:dyDescent="0.3">
      <c r="A61" s="70" t="s">
        <v>91</v>
      </c>
      <c r="B61" s="86" t="s">
        <v>84</v>
      </c>
      <c r="C61" s="60">
        <v>2023</v>
      </c>
      <c r="D61" s="60">
        <v>2023</v>
      </c>
      <c r="E61" s="60" t="s">
        <v>22</v>
      </c>
      <c r="F61" s="20" t="s">
        <v>28</v>
      </c>
      <c r="G61" s="18">
        <f t="shared" si="31"/>
        <v>163081</v>
      </c>
      <c r="H61" s="18">
        <f t="shared" ref="H61:J61" si="34">H62+H63</f>
        <v>0</v>
      </c>
      <c r="I61" s="18">
        <f t="shared" si="34"/>
        <v>163081</v>
      </c>
      <c r="J61" s="51">
        <f t="shared" si="34"/>
        <v>0</v>
      </c>
      <c r="K61" s="18">
        <v>0</v>
      </c>
      <c r="L61" s="18">
        <v>0</v>
      </c>
      <c r="M61" s="18">
        <v>0</v>
      </c>
      <c r="N61" s="60" t="s">
        <v>37</v>
      </c>
      <c r="O61" s="60" t="s">
        <v>31</v>
      </c>
      <c r="P61" s="60">
        <v>1</v>
      </c>
      <c r="Q61" s="60">
        <v>0</v>
      </c>
      <c r="R61" s="64">
        <v>1</v>
      </c>
      <c r="S61" s="60">
        <v>0</v>
      </c>
      <c r="T61" s="60">
        <v>0</v>
      </c>
      <c r="U61" s="60">
        <v>0</v>
      </c>
      <c r="V61" s="54">
        <v>0</v>
      </c>
    </row>
    <row r="62" spans="1:22" ht="43.5" customHeight="1" x14ac:dyDescent="0.3">
      <c r="A62" s="71"/>
      <c r="B62" s="87"/>
      <c r="C62" s="63"/>
      <c r="D62" s="63"/>
      <c r="E62" s="63"/>
      <c r="F62" s="20" t="s">
        <v>29</v>
      </c>
      <c r="G62" s="18">
        <f t="shared" si="31"/>
        <v>163081</v>
      </c>
      <c r="H62" s="19">
        <v>0</v>
      </c>
      <c r="I62" s="21">
        <v>163081</v>
      </c>
      <c r="J62" s="52">
        <v>0</v>
      </c>
      <c r="K62" s="19">
        <v>0</v>
      </c>
      <c r="L62" s="19">
        <v>0</v>
      </c>
      <c r="M62" s="18">
        <v>0</v>
      </c>
      <c r="N62" s="63"/>
      <c r="O62" s="63"/>
      <c r="P62" s="63"/>
      <c r="Q62" s="63"/>
      <c r="R62" s="65"/>
      <c r="S62" s="63"/>
      <c r="T62" s="63"/>
      <c r="U62" s="63"/>
      <c r="V62" s="55"/>
    </row>
    <row r="63" spans="1:22" ht="43.5" customHeight="1" x14ac:dyDescent="0.3">
      <c r="A63" s="72"/>
      <c r="B63" s="88"/>
      <c r="C63" s="61"/>
      <c r="D63" s="61"/>
      <c r="E63" s="61"/>
      <c r="F63" s="17" t="s">
        <v>24</v>
      </c>
      <c r="G63" s="18">
        <f t="shared" si="31"/>
        <v>0</v>
      </c>
      <c r="H63" s="18">
        <v>0</v>
      </c>
      <c r="I63" s="18">
        <v>0</v>
      </c>
      <c r="J63" s="51">
        <v>0</v>
      </c>
      <c r="K63" s="18">
        <v>0</v>
      </c>
      <c r="L63" s="18">
        <v>0</v>
      </c>
      <c r="M63" s="18">
        <v>0</v>
      </c>
      <c r="N63" s="61"/>
      <c r="O63" s="61"/>
      <c r="P63" s="61"/>
      <c r="Q63" s="61"/>
      <c r="R63" s="66"/>
      <c r="S63" s="61"/>
      <c r="T63" s="61"/>
      <c r="U63" s="61"/>
      <c r="V63" s="56"/>
    </row>
    <row r="64" spans="1:22" ht="45.75" customHeight="1" x14ac:dyDescent="0.3">
      <c r="A64" s="70" t="s">
        <v>129</v>
      </c>
      <c r="B64" s="86" t="s">
        <v>130</v>
      </c>
      <c r="C64" s="60">
        <v>2024</v>
      </c>
      <c r="D64" s="60">
        <v>2024</v>
      </c>
      <c r="E64" s="60" t="s">
        <v>22</v>
      </c>
      <c r="F64" s="20" t="s">
        <v>28</v>
      </c>
      <c r="G64" s="18">
        <f t="shared" si="31"/>
        <v>0</v>
      </c>
      <c r="H64" s="18">
        <f t="shared" ref="H64" si="35">H65+H66</f>
        <v>0</v>
      </c>
      <c r="I64" s="18">
        <v>0</v>
      </c>
      <c r="J64" s="51">
        <v>0</v>
      </c>
      <c r="K64" s="18">
        <v>0</v>
      </c>
      <c r="L64" s="18">
        <v>0</v>
      </c>
      <c r="M64" s="18">
        <v>0</v>
      </c>
      <c r="N64" s="60" t="s">
        <v>37</v>
      </c>
      <c r="O64" s="60" t="s">
        <v>31</v>
      </c>
      <c r="P64" s="60">
        <v>1</v>
      </c>
      <c r="Q64" s="60">
        <v>0</v>
      </c>
      <c r="R64" s="64">
        <v>0</v>
      </c>
      <c r="S64" s="60">
        <v>1</v>
      </c>
      <c r="T64" s="60">
        <v>0</v>
      </c>
      <c r="U64" s="60">
        <v>0</v>
      </c>
      <c r="V64" s="54">
        <v>0</v>
      </c>
    </row>
    <row r="65" spans="1:22" ht="29.25" customHeight="1" x14ac:dyDescent="0.3">
      <c r="A65" s="71"/>
      <c r="B65" s="87"/>
      <c r="C65" s="63"/>
      <c r="D65" s="63"/>
      <c r="E65" s="63"/>
      <c r="F65" s="20" t="s">
        <v>29</v>
      </c>
      <c r="G65" s="18">
        <f t="shared" si="31"/>
        <v>0</v>
      </c>
      <c r="H65" s="28">
        <v>0</v>
      </c>
      <c r="I65" s="21">
        <v>0</v>
      </c>
      <c r="J65" s="52">
        <v>0</v>
      </c>
      <c r="K65" s="28">
        <v>0</v>
      </c>
      <c r="L65" s="28">
        <v>0</v>
      </c>
      <c r="M65" s="18">
        <v>0</v>
      </c>
      <c r="N65" s="63"/>
      <c r="O65" s="63"/>
      <c r="P65" s="63"/>
      <c r="Q65" s="63"/>
      <c r="R65" s="65"/>
      <c r="S65" s="63"/>
      <c r="T65" s="63"/>
      <c r="U65" s="63"/>
      <c r="V65" s="55"/>
    </row>
    <row r="66" spans="1:22" ht="36.75" customHeight="1" x14ac:dyDescent="0.3">
      <c r="A66" s="72"/>
      <c r="B66" s="88"/>
      <c r="C66" s="61"/>
      <c r="D66" s="61"/>
      <c r="E66" s="61"/>
      <c r="F66" s="27" t="s">
        <v>24</v>
      </c>
      <c r="G66" s="18">
        <f t="shared" si="31"/>
        <v>0</v>
      </c>
      <c r="H66" s="18">
        <v>0</v>
      </c>
      <c r="I66" s="18">
        <v>0</v>
      </c>
      <c r="J66" s="51">
        <v>0</v>
      </c>
      <c r="K66" s="18">
        <v>0</v>
      </c>
      <c r="L66" s="18">
        <v>0</v>
      </c>
      <c r="M66" s="18">
        <v>0</v>
      </c>
      <c r="N66" s="61"/>
      <c r="O66" s="61"/>
      <c r="P66" s="61"/>
      <c r="Q66" s="61"/>
      <c r="R66" s="66"/>
      <c r="S66" s="61"/>
      <c r="T66" s="61"/>
      <c r="U66" s="61"/>
      <c r="V66" s="56"/>
    </row>
    <row r="67" spans="1:22" ht="70.5" customHeight="1" x14ac:dyDescent="0.3">
      <c r="A67" s="62">
        <v>4.2</v>
      </c>
      <c r="B67" s="79" t="s">
        <v>78</v>
      </c>
      <c r="C67" s="62">
        <v>2022</v>
      </c>
      <c r="D67" s="62">
        <v>2027</v>
      </c>
      <c r="E67" s="76" t="s">
        <v>22</v>
      </c>
      <c r="F67" s="6" t="s">
        <v>28</v>
      </c>
      <c r="G67" s="8">
        <v>39696462.960000001</v>
      </c>
      <c r="H67" s="8">
        <f>H68+H69</f>
        <v>31406515.280000001</v>
      </c>
      <c r="I67" s="8">
        <f>I68+I69+I100</f>
        <v>3350662.1799999997</v>
      </c>
      <c r="J67" s="51">
        <v>237000</v>
      </c>
      <c r="K67" s="8">
        <v>4702285.5</v>
      </c>
      <c r="L67" s="8">
        <v>0</v>
      </c>
      <c r="M67" s="18">
        <v>0</v>
      </c>
      <c r="N67" s="62" t="s">
        <v>73</v>
      </c>
      <c r="O67" s="60" t="s">
        <v>88</v>
      </c>
      <c r="P67" s="62">
        <f>SUM(Q67:U69)</f>
        <v>29</v>
      </c>
      <c r="Q67" s="62">
        <f t="shared" ref="Q67:U67" si="36">SUM(Q70:Q87)</f>
        <v>24</v>
      </c>
      <c r="R67" s="77">
        <f t="shared" si="36"/>
        <v>3</v>
      </c>
      <c r="S67" s="62">
        <v>1</v>
      </c>
      <c r="T67" s="62">
        <v>1</v>
      </c>
      <c r="U67" s="62">
        <f t="shared" si="36"/>
        <v>0</v>
      </c>
      <c r="V67" s="54">
        <v>0</v>
      </c>
    </row>
    <row r="68" spans="1:22" x14ac:dyDescent="0.3">
      <c r="A68" s="62"/>
      <c r="B68" s="79"/>
      <c r="C68" s="62"/>
      <c r="D68" s="62"/>
      <c r="E68" s="76"/>
      <c r="F68" s="6" t="s">
        <v>29</v>
      </c>
      <c r="G68" s="8">
        <v>10245684.01</v>
      </c>
      <c r="H68" s="18">
        <f t="shared" ref="H68:I69" si="37">H71+H74+H77+H80+H83+H86</f>
        <v>1955736.33</v>
      </c>
      <c r="I68" s="18">
        <f>I71+I74+I77+I80+I83+I86+I89+I92+I95+I107+I110+I113+I116+I98+I101</f>
        <v>3340311.1799999997</v>
      </c>
      <c r="J68" s="51">
        <v>237000</v>
      </c>
      <c r="K68" s="18">
        <v>4702285.5</v>
      </c>
      <c r="L68" s="18">
        <v>0</v>
      </c>
      <c r="M68" s="18">
        <v>0</v>
      </c>
      <c r="N68" s="62"/>
      <c r="O68" s="63"/>
      <c r="P68" s="62"/>
      <c r="Q68" s="62"/>
      <c r="R68" s="77"/>
      <c r="S68" s="62"/>
      <c r="T68" s="62"/>
      <c r="U68" s="62"/>
      <c r="V68" s="55"/>
    </row>
    <row r="69" spans="1:22" ht="21.75" customHeight="1" x14ac:dyDescent="0.3">
      <c r="A69" s="62"/>
      <c r="B69" s="79"/>
      <c r="C69" s="62"/>
      <c r="D69" s="62"/>
      <c r="E69" s="76"/>
      <c r="F69" s="6" t="s">
        <v>24</v>
      </c>
      <c r="G69" s="8">
        <v>29450778.949999999</v>
      </c>
      <c r="H69" s="18">
        <f t="shared" si="37"/>
        <v>29450778.949999999</v>
      </c>
      <c r="I69" s="18">
        <f t="shared" si="37"/>
        <v>0</v>
      </c>
      <c r="J69" s="51">
        <f>J72+J75+J78+J81+J84+J87</f>
        <v>0</v>
      </c>
      <c r="K69" s="18">
        <f>K72+K75+K78+K81+K84+K87</f>
        <v>0</v>
      </c>
      <c r="L69" s="18">
        <f>L72+L75+L78+L81+L84+L87</f>
        <v>0</v>
      </c>
      <c r="M69" s="18">
        <v>0</v>
      </c>
      <c r="N69" s="62"/>
      <c r="O69" s="61"/>
      <c r="P69" s="62"/>
      <c r="Q69" s="62"/>
      <c r="R69" s="77"/>
      <c r="S69" s="62"/>
      <c r="T69" s="62"/>
      <c r="U69" s="62"/>
      <c r="V69" s="56"/>
    </row>
    <row r="70" spans="1:22" ht="58.5" customHeight="1" x14ac:dyDescent="0.3">
      <c r="A70" s="62" t="s">
        <v>76</v>
      </c>
      <c r="B70" s="86" t="s">
        <v>75</v>
      </c>
      <c r="C70" s="62">
        <v>2022</v>
      </c>
      <c r="D70" s="62">
        <v>2022</v>
      </c>
      <c r="E70" s="76" t="s">
        <v>22</v>
      </c>
      <c r="F70" s="12" t="s">
        <v>28</v>
      </c>
      <c r="G70" s="8">
        <f>SUM(G71:G72)</f>
        <v>1674540</v>
      </c>
      <c r="H70" s="8">
        <f>H71+H72</f>
        <v>1674540</v>
      </c>
      <c r="I70" s="8">
        <v>0</v>
      </c>
      <c r="J70" s="51">
        <v>0</v>
      </c>
      <c r="K70" s="8">
        <v>0</v>
      </c>
      <c r="L70" s="8">
        <v>0</v>
      </c>
      <c r="M70" s="18">
        <v>0</v>
      </c>
      <c r="N70" s="60" t="s">
        <v>73</v>
      </c>
      <c r="O70" s="60" t="s">
        <v>88</v>
      </c>
      <c r="P70" s="60">
        <v>2</v>
      </c>
      <c r="Q70" s="60">
        <v>2</v>
      </c>
      <c r="R70" s="64">
        <v>0</v>
      </c>
      <c r="S70" s="60">
        <v>0</v>
      </c>
      <c r="T70" s="60">
        <v>0</v>
      </c>
      <c r="U70" s="60">
        <v>0</v>
      </c>
      <c r="V70" s="54">
        <v>0</v>
      </c>
    </row>
    <row r="71" spans="1:22" ht="39" customHeight="1" x14ac:dyDescent="0.3">
      <c r="A71" s="62"/>
      <c r="B71" s="87"/>
      <c r="C71" s="62"/>
      <c r="D71" s="62"/>
      <c r="E71" s="76"/>
      <c r="F71" s="12" t="s">
        <v>29</v>
      </c>
      <c r="G71" s="8">
        <f>SUM(H71:L71)</f>
        <v>573681.22</v>
      </c>
      <c r="H71" s="8">
        <v>573681.22</v>
      </c>
      <c r="I71" s="8">
        <v>0</v>
      </c>
      <c r="J71" s="51">
        <v>0</v>
      </c>
      <c r="K71" s="8">
        <v>0</v>
      </c>
      <c r="L71" s="8">
        <v>0</v>
      </c>
      <c r="M71" s="18">
        <v>0</v>
      </c>
      <c r="N71" s="63"/>
      <c r="O71" s="63"/>
      <c r="P71" s="63"/>
      <c r="Q71" s="63"/>
      <c r="R71" s="65"/>
      <c r="S71" s="63"/>
      <c r="T71" s="63"/>
      <c r="U71" s="63"/>
      <c r="V71" s="55"/>
    </row>
    <row r="72" spans="1:22" ht="43.5" customHeight="1" x14ac:dyDescent="0.3">
      <c r="A72" s="62"/>
      <c r="B72" s="88"/>
      <c r="C72" s="62"/>
      <c r="D72" s="62"/>
      <c r="E72" s="76"/>
      <c r="F72" s="12" t="s">
        <v>24</v>
      </c>
      <c r="G72" s="8">
        <f>SUM(H72:L72)</f>
        <v>1100858.78</v>
      </c>
      <c r="H72" s="8">
        <v>1100858.78</v>
      </c>
      <c r="I72" s="8">
        <v>0</v>
      </c>
      <c r="J72" s="51">
        <v>0</v>
      </c>
      <c r="K72" s="8">
        <v>0</v>
      </c>
      <c r="L72" s="8">
        <v>0</v>
      </c>
      <c r="M72" s="18">
        <v>0</v>
      </c>
      <c r="N72" s="61"/>
      <c r="O72" s="61"/>
      <c r="P72" s="61"/>
      <c r="Q72" s="61"/>
      <c r="R72" s="66"/>
      <c r="S72" s="61"/>
      <c r="T72" s="61"/>
      <c r="U72" s="61"/>
      <c r="V72" s="56"/>
    </row>
    <row r="73" spans="1:22" ht="62.25" customHeight="1" x14ac:dyDescent="0.3">
      <c r="A73" s="62" t="s">
        <v>77</v>
      </c>
      <c r="B73" s="86" t="s">
        <v>74</v>
      </c>
      <c r="C73" s="62">
        <v>2022</v>
      </c>
      <c r="D73" s="62">
        <v>2022</v>
      </c>
      <c r="E73" s="76" t="s">
        <v>22</v>
      </c>
      <c r="F73" s="12" t="s">
        <v>28</v>
      </c>
      <c r="G73" s="8">
        <f>SUM(G74:G75)</f>
        <v>597167</v>
      </c>
      <c r="H73" s="8">
        <f>H74+H75</f>
        <v>597167</v>
      </c>
      <c r="I73" s="8">
        <v>0</v>
      </c>
      <c r="J73" s="51">
        <v>0</v>
      </c>
      <c r="K73" s="8">
        <v>0</v>
      </c>
      <c r="L73" s="8">
        <v>0</v>
      </c>
      <c r="M73" s="18">
        <v>0</v>
      </c>
      <c r="N73" s="60" t="s">
        <v>73</v>
      </c>
      <c r="O73" s="60" t="s">
        <v>88</v>
      </c>
      <c r="P73" s="60">
        <v>2</v>
      </c>
      <c r="Q73" s="60">
        <v>2</v>
      </c>
      <c r="R73" s="64">
        <v>0</v>
      </c>
      <c r="S73" s="60">
        <v>0</v>
      </c>
      <c r="T73" s="60">
        <v>0</v>
      </c>
      <c r="U73" s="60">
        <v>0</v>
      </c>
      <c r="V73" s="54">
        <v>0</v>
      </c>
    </row>
    <row r="74" spans="1:22" ht="50.25" customHeight="1" x14ac:dyDescent="0.3">
      <c r="A74" s="62"/>
      <c r="B74" s="87"/>
      <c r="C74" s="62"/>
      <c r="D74" s="62"/>
      <c r="E74" s="76"/>
      <c r="F74" s="12" t="s">
        <v>29</v>
      </c>
      <c r="G74" s="8">
        <f>SUM(H74:L74)</f>
        <v>216662.37</v>
      </c>
      <c r="H74" s="8">
        <v>216662.37</v>
      </c>
      <c r="I74" s="8">
        <v>0</v>
      </c>
      <c r="J74" s="51">
        <v>0</v>
      </c>
      <c r="K74" s="8">
        <v>0</v>
      </c>
      <c r="L74" s="8">
        <v>0</v>
      </c>
      <c r="M74" s="18">
        <v>0</v>
      </c>
      <c r="N74" s="63"/>
      <c r="O74" s="63"/>
      <c r="P74" s="63"/>
      <c r="Q74" s="63"/>
      <c r="R74" s="65"/>
      <c r="S74" s="63"/>
      <c r="T74" s="63"/>
      <c r="U74" s="63"/>
      <c r="V74" s="55"/>
    </row>
    <row r="75" spans="1:22" ht="44.25" customHeight="1" x14ac:dyDescent="0.3">
      <c r="A75" s="62"/>
      <c r="B75" s="88"/>
      <c r="C75" s="62"/>
      <c r="D75" s="62"/>
      <c r="E75" s="76"/>
      <c r="F75" s="12" t="s">
        <v>24</v>
      </c>
      <c r="G75" s="8">
        <f>SUM(H75:L75)</f>
        <v>380504.63</v>
      </c>
      <c r="H75" s="8">
        <v>380504.63</v>
      </c>
      <c r="I75" s="8">
        <v>0</v>
      </c>
      <c r="J75" s="51">
        <v>0</v>
      </c>
      <c r="K75" s="8">
        <v>0</v>
      </c>
      <c r="L75" s="8">
        <v>0</v>
      </c>
      <c r="M75" s="18">
        <v>0</v>
      </c>
      <c r="N75" s="61"/>
      <c r="O75" s="61"/>
      <c r="P75" s="61"/>
      <c r="Q75" s="61"/>
      <c r="R75" s="66"/>
      <c r="S75" s="61"/>
      <c r="T75" s="61"/>
      <c r="U75" s="61"/>
      <c r="V75" s="56"/>
    </row>
    <row r="76" spans="1:22" ht="51" customHeight="1" x14ac:dyDescent="0.3">
      <c r="A76" s="89" t="s">
        <v>79</v>
      </c>
      <c r="B76" s="86" t="s">
        <v>80</v>
      </c>
      <c r="C76" s="62">
        <v>2022</v>
      </c>
      <c r="D76" s="62">
        <v>2022</v>
      </c>
      <c r="E76" s="76" t="s">
        <v>22</v>
      </c>
      <c r="F76" s="13" t="s">
        <v>28</v>
      </c>
      <c r="G76" s="8">
        <f>SUM(G77:G78)</f>
        <v>29134808.279999997</v>
      </c>
      <c r="H76" s="8">
        <f>H77+H78</f>
        <v>29134808.279999997</v>
      </c>
      <c r="I76" s="8">
        <v>0</v>
      </c>
      <c r="J76" s="51">
        <v>0</v>
      </c>
      <c r="K76" s="8">
        <v>0</v>
      </c>
      <c r="L76" s="8">
        <v>0</v>
      </c>
      <c r="M76" s="18">
        <v>0</v>
      </c>
      <c r="N76" s="60" t="s">
        <v>73</v>
      </c>
      <c r="O76" s="60" t="s">
        <v>88</v>
      </c>
      <c r="P76" s="60">
        <v>20</v>
      </c>
      <c r="Q76" s="60">
        <v>20</v>
      </c>
      <c r="R76" s="64">
        <v>0</v>
      </c>
      <c r="S76" s="60">
        <v>0</v>
      </c>
      <c r="T76" s="60">
        <v>0</v>
      </c>
      <c r="U76" s="60">
        <v>0</v>
      </c>
      <c r="V76" s="54">
        <v>0</v>
      </c>
    </row>
    <row r="77" spans="1:22" ht="51" customHeight="1" x14ac:dyDescent="0.3">
      <c r="A77" s="63"/>
      <c r="B77" s="87"/>
      <c r="C77" s="62"/>
      <c r="D77" s="62"/>
      <c r="E77" s="76"/>
      <c r="F77" s="13" t="s">
        <v>29</v>
      </c>
      <c r="G77" s="8">
        <f>SUM(H77:L77)</f>
        <v>1165392.74</v>
      </c>
      <c r="H77" s="8">
        <v>1165392.74</v>
      </c>
      <c r="I77" s="8">
        <v>0</v>
      </c>
      <c r="J77" s="51">
        <v>0</v>
      </c>
      <c r="K77" s="8">
        <v>0</v>
      </c>
      <c r="L77" s="8">
        <v>0</v>
      </c>
      <c r="M77" s="18">
        <v>0</v>
      </c>
      <c r="N77" s="63"/>
      <c r="O77" s="63"/>
      <c r="P77" s="63"/>
      <c r="Q77" s="63"/>
      <c r="R77" s="65"/>
      <c r="S77" s="63"/>
      <c r="T77" s="63"/>
      <c r="U77" s="63"/>
      <c r="V77" s="55"/>
    </row>
    <row r="78" spans="1:22" ht="36.75" customHeight="1" x14ac:dyDescent="0.3">
      <c r="A78" s="61"/>
      <c r="B78" s="88"/>
      <c r="C78" s="62"/>
      <c r="D78" s="62"/>
      <c r="E78" s="76"/>
      <c r="F78" s="13" t="s">
        <v>24</v>
      </c>
      <c r="G78" s="8">
        <f>SUM(H78:L78)</f>
        <v>27969415.539999999</v>
      </c>
      <c r="H78" s="8">
        <v>27969415.539999999</v>
      </c>
      <c r="I78" s="8">
        <v>0</v>
      </c>
      <c r="J78" s="51">
        <v>0</v>
      </c>
      <c r="K78" s="8">
        <v>0</v>
      </c>
      <c r="L78" s="8">
        <v>0</v>
      </c>
      <c r="M78" s="18">
        <v>0</v>
      </c>
      <c r="N78" s="61"/>
      <c r="O78" s="61"/>
      <c r="P78" s="61"/>
      <c r="Q78" s="61"/>
      <c r="R78" s="66"/>
      <c r="S78" s="61"/>
      <c r="T78" s="61"/>
      <c r="U78" s="61"/>
      <c r="V78" s="56"/>
    </row>
    <row r="79" spans="1:22" ht="73.5" customHeight="1" x14ac:dyDescent="0.3">
      <c r="A79" s="62" t="s">
        <v>85</v>
      </c>
      <c r="B79" s="86" t="s">
        <v>81</v>
      </c>
      <c r="C79" s="90">
        <v>2023</v>
      </c>
      <c r="D79" s="90">
        <v>2023</v>
      </c>
      <c r="E79" s="103" t="s">
        <v>22</v>
      </c>
      <c r="F79" s="15" t="s">
        <v>28</v>
      </c>
      <c r="G79" s="16">
        <f>SUM(G80:G81)</f>
        <v>63000</v>
      </c>
      <c r="H79" s="16">
        <v>0</v>
      </c>
      <c r="I79" s="16">
        <f>I80+I81</f>
        <v>63000</v>
      </c>
      <c r="J79" s="44">
        <v>0</v>
      </c>
      <c r="K79" s="16">
        <v>0</v>
      </c>
      <c r="L79" s="16">
        <v>0</v>
      </c>
      <c r="M79" s="16">
        <v>0</v>
      </c>
      <c r="N79" s="60" t="s">
        <v>73</v>
      </c>
      <c r="O79" s="60" t="s">
        <v>88</v>
      </c>
      <c r="P79" s="60">
        <v>1</v>
      </c>
      <c r="Q79" s="60">
        <v>0</v>
      </c>
      <c r="R79" s="64">
        <v>1</v>
      </c>
      <c r="S79" s="60">
        <v>0</v>
      </c>
      <c r="T79" s="60">
        <v>0</v>
      </c>
      <c r="U79" s="60">
        <v>0</v>
      </c>
      <c r="V79" s="54">
        <v>0</v>
      </c>
    </row>
    <row r="80" spans="1:22" ht="36.75" customHeight="1" x14ac:dyDescent="0.3">
      <c r="A80" s="62"/>
      <c r="B80" s="87"/>
      <c r="C80" s="90"/>
      <c r="D80" s="90"/>
      <c r="E80" s="103"/>
      <c r="F80" s="15" t="s">
        <v>29</v>
      </c>
      <c r="G80" s="16">
        <f>SUM(H80:L80)</f>
        <v>63000</v>
      </c>
      <c r="H80" s="16">
        <v>0</v>
      </c>
      <c r="I80" s="16">
        <v>63000</v>
      </c>
      <c r="J80" s="44">
        <v>0</v>
      </c>
      <c r="K80" s="16">
        <v>0</v>
      </c>
      <c r="L80" s="16">
        <v>0</v>
      </c>
      <c r="M80" s="16">
        <v>0</v>
      </c>
      <c r="N80" s="63"/>
      <c r="O80" s="63"/>
      <c r="P80" s="63"/>
      <c r="Q80" s="63"/>
      <c r="R80" s="65"/>
      <c r="S80" s="63"/>
      <c r="T80" s="63"/>
      <c r="U80" s="63"/>
      <c r="V80" s="55"/>
    </row>
    <row r="81" spans="1:22" ht="51.75" customHeight="1" x14ac:dyDescent="0.3">
      <c r="A81" s="62"/>
      <c r="B81" s="88"/>
      <c r="C81" s="90"/>
      <c r="D81" s="90"/>
      <c r="E81" s="103"/>
      <c r="F81" s="15" t="s">
        <v>24</v>
      </c>
      <c r="G81" s="16">
        <f>SUM(H81:L81)</f>
        <v>0</v>
      </c>
      <c r="H81" s="16">
        <v>0</v>
      </c>
      <c r="I81" s="16">
        <v>0</v>
      </c>
      <c r="J81" s="44">
        <v>0</v>
      </c>
      <c r="K81" s="16">
        <v>0</v>
      </c>
      <c r="L81" s="16">
        <v>0</v>
      </c>
      <c r="M81" s="39">
        <v>0</v>
      </c>
      <c r="N81" s="61"/>
      <c r="O81" s="61"/>
      <c r="P81" s="61"/>
      <c r="Q81" s="61"/>
      <c r="R81" s="66"/>
      <c r="S81" s="61"/>
      <c r="T81" s="61"/>
      <c r="U81" s="61"/>
      <c r="V81" s="56"/>
    </row>
    <row r="82" spans="1:22" ht="51.75" customHeight="1" x14ac:dyDescent="0.3">
      <c r="A82" s="89" t="s">
        <v>86</v>
      </c>
      <c r="B82" s="86" t="s">
        <v>82</v>
      </c>
      <c r="C82" s="90">
        <v>2023</v>
      </c>
      <c r="D82" s="90">
        <v>2023</v>
      </c>
      <c r="E82" s="103" t="s">
        <v>22</v>
      </c>
      <c r="F82" s="15" t="s">
        <v>28</v>
      </c>
      <c r="G82" s="16">
        <f>SUM(G83:G84)</f>
        <v>63000</v>
      </c>
      <c r="H82" s="16">
        <v>0</v>
      </c>
      <c r="I82" s="16">
        <f>I83+I84</f>
        <v>63000</v>
      </c>
      <c r="J82" s="44">
        <v>0</v>
      </c>
      <c r="K82" s="16">
        <v>0</v>
      </c>
      <c r="L82" s="16">
        <v>0</v>
      </c>
      <c r="M82" s="16">
        <v>0</v>
      </c>
      <c r="N82" s="60" t="s">
        <v>73</v>
      </c>
      <c r="O82" s="60" t="s">
        <v>88</v>
      </c>
      <c r="P82" s="60">
        <v>1</v>
      </c>
      <c r="Q82" s="60">
        <v>0</v>
      </c>
      <c r="R82" s="64">
        <v>1</v>
      </c>
      <c r="S82" s="60">
        <v>0</v>
      </c>
      <c r="T82" s="60">
        <v>0</v>
      </c>
      <c r="U82" s="60">
        <v>0</v>
      </c>
      <c r="V82" s="54">
        <v>0</v>
      </c>
    </row>
    <row r="83" spans="1:22" ht="57" customHeight="1" x14ac:dyDescent="0.3">
      <c r="A83" s="63"/>
      <c r="B83" s="87"/>
      <c r="C83" s="90"/>
      <c r="D83" s="90"/>
      <c r="E83" s="103"/>
      <c r="F83" s="15" t="s">
        <v>29</v>
      </c>
      <c r="G83" s="16">
        <f>SUM(H83:L83)</f>
        <v>63000</v>
      </c>
      <c r="H83" s="16">
        <v>0</v>
      </c>
      <c r="I83" s="16">
        <v>63000</v>
      </c>
      <c r="J83" s="44">
        <v>0</v>
      </c>
      <c r="K83" s="16">
        <v>0</v>
      </c>
      <c r="L83" s="16">
        <v>0</v>
      </c>
      <c r="M83" s="16">
        <v>0</v>
      </c>
      <c r="N83" s="63"/>
      <c r="O83" s="63"/>
      <c r="P83" s="63"/>
      <c r="Q83" s="63"/>
      <c r="R83" s="65"/>
      <c r="S83" s="63"/>
      <c r="T83" s="63"/>
      <c r="U83" s="63"/>
      <c r="V83" s="55"/>
    </row>
    <row r="84" spans="1:22" ht="56.25" customHeight="1" x14ac:dyDescent="0.3">
      <c r="A84" s="61"/>
      <c r="B84" s="88"/>
      <c r="C84" s="90"/>
      <c r="D84" s="90"/>
      <c r="E84" s="103"/>
      <c r="F84" s="15" t="s">
        <v>24</v>
      </c>
      <c r="G84" s="16">
        <f>SUM(H84:L84)</f>
        <v>0</v>
      </c>
      <c r="H84" s="16">
        <v>0</v>
      </c>
      <c r="I84" s="16">
        <v>0</v>
      </c>
      <c r="J84" s="44">
        <v>0</v>
      </c>
      <c r="K84" s="16">
        <v>0</v>
      </c>
      <c r="L84" s="16">
        <v>0</v>
      </c>
      <c r="M84" s="16">
        <v>0</v>
      </c>
      <c r="N84" s="61"/>
      <c r="O84" s="61"/>
      <c r="P84" s="61"/>
      <c r="Q84" s="61"/>
      <c r="R84" s="66"/>
      <c r="S84" s="61"/>
      <c r="T84" s="61"/>
      <c r="U84" s="61"/>
      <c r="V84" s="56"/>
    </row>
    <row r="85" spans="1:22" ht="56.25" customHeight="1" x14ac:dyDescent="0.3">
      <c r="A85" s="60" t="s">
        <v>87</v>
      </c>
      <c r="B85" s="86" t="s">
        <v>83</v>
      </c>
      <c r="C85" s="92">
        <v>2023</v>
      </c>
      <c r="D85" s="92">
        <v>2023</v>
      </c>
      <c r="E85" s="105" t="s">
        <v>22</v>
      </c>
      <c r="F85" s="23" t="s">
        <v>28</v>
      </c>
      <c r="G85" s="16">
        <f>SUM(G86:G87)</f>
        <v>63000</v>
      </c>
      <c r="H85" s="16">
        <v>0</v>
      </c>
      <c r="I85" s="16">
        <f>I86+I87</f>
        <v>63000</v>
      </c>
      <c r="J85" s="44">
        <v>0</v>
      </c>
      <c r="K85" s="16">
        <v>0</v>
      </c>
      <c r="L85" s="16">
        <v>0</v>
      </c>
      <c r="M85" s="16">
        <v>0</v>
      </c>
      <c r="N85" s="60" t="s">
        <v>73</v>
      </c>
      <c r="O85" s="60" t="s">
        <v>88</v>
      </c>
      <c r="P85" s="60">
        <v>1</v>
      </c>
      <c r="Q85" s="60">
        <v>0</v>
      </c>
      <c r="R85" s="64">
        <v>1</v>
      </c>
      <c r="S85" s="60">
        <v>0</v>
      </c>
      <c r="T85" s="60">
        <v>0</v>
      </c>
      <c r="U85" s="60">
        <v>0</v>
      </c>
      <c r="V85" s="54">
        <v>0</v>
      </c>
    </row>
    <row r="86" spans="1:22" ht="56.25" customHeight="1" x14ac:dyDescent="0.3">
      <c r="A86" s="63"/>
      <c r="B86" s="87"/>
      <c r="C86" s="93"/>
      <c r="D86" s="93"/>
      <c r="E86" s="106"/>
      <c r="F86" s="23" t="s">
        <v>29</v>
      </c>
      <c r="G86" s="16">
        <f>SUM(H86:L86)</f>
        <v>63000</v>
      </c>
      <c r="H86" s="16">
        <v>0</v>
      </c>
      <c r="I86" s="16">
        <v>63000</v>
      </c>
      <c r="J86" s="44">
        <v>0</v>
      </c>
      <c r="K86" s="16">
        <v>0</v>
      </c>
      <c r="L86" s="16">
        <v>0</v>
      </c>
      <c r="M86" s="16">
        <v>0</v>
      </c>
      <c r="N86" s="63"/>
      <c r="O86" s="63"/>
      <c r="P86" s="63"/>
      <c r="Q86" s="63"/>
      <c r="R86" s="65"/>
      <c r="S86" s="63"/>
      <c r="T86" s="63"/>
      <c r="U86" s="63"/>
      <c r="V86" s="55"/>
    </row>
    <row r="87" spans="1:22" ht="69" customHeight="1" x14ac:dyDescent="0.3">
      <c r="A87" s="61"/>
      <c r="B87" s="88"/>
      <c r="C87" s="94"/>
      <c r="D87" s="94"/>
      <c r="E87" s="107"/>
      <c r="F87" s="23" t="s">
        <v>24</v>
      </c>
      <c r="G87" s="16">
        <f>SUM(H87:L87)</f>
        <v>0</v>
      </c>
      <c r="H87" s="16">
        <v>0</v>
      </c>
      <c r="I87" s="16">
        <v>0</v>
      </c>
      <c r="J87" s="44">
        <v>0</v>
      </c>
      <c r="K87" s="16">
        <v>0</v>
      </c>
      <c r="L87" s="16">
        <v>0</v>
      </c>
      <c r="M87" s="16">
        <v>0</v>
      </c>
      <c r="N87" s="61"/>
      <c r="O87" s="61"/>
      <c r="P87" s="61"/>
      <c r="Q87" s="61"/>
      <c r="R87" s="66"/>
      <c r="S87" s="61"/>
      <c r="T87" s="61"/>
      <c r="U87" s="61"/>
      <c r="V87" s="56"/>
    </row>
    <row r="88" spans="1:22" ht="53.25" customHeight="1" x14ac:dyDescent="0.3">
      <c r="A88" s="78" t="s">
        <v>96</v>
      </c>
      <c r="B88" s="86" t="s">
        <v>101</v>
      </c>
      <c r="C88" s="92">
        <v>2023</v>
      </c>
      <c r="D88" s="92">
        <v>2023</v>
      </c>
      <c r="E88" s="105" t="s">
        <v>22</v>
      </c>
      <c r="F88" s="23" t="s">
        <v>28</v>
      </c>
      <c r="G88" s="16">
        <f>SUM(G89:G90)</f>
        <v>549784.17000000004</v>
      </c>
      <c r="H88" s="16">
        <v>0</v>
      </c>
      <c r="I88" s="16">
        <v>549784.17000000004</v>
      </c>
      <c r="J88" s="44">
        <v>0</v>
      </c>
      <c r="K88" s="16">
        <v>0</v>
      </c>
      <c r="L88" s="16">
        <v>0</v>
      </c>
      <c r="M88" s="16">
        <v>0</v>
      </c>
      <c r="N88" s="60" t="s">
        <v>102</v>
      </c>
      <c r="O88" s="60" t="s">
        <v>103</v>
      </c>
      <c r="P88" s="60">
        <v>1950</v>
      </c>
      <c r="Q88" s="60">
        <v>0</v>
      </c>
      <c r="R88" s="64">
        <v>1950</v>
      </c>
      <c r="S88" s="60">
        <v>0</v>
      </c>
      <c r="T88" s="60">
        <v>0</v>
      </c>
      <c r="U88" s="60">
        <v>0</v>
      </c>
      <c r="V88" s="54">
        <v>0</v>
      </c>
    </row>
    <row r="89" spans="1:22" ht="41.25" customHeight="1" x14ac:dyDescent="0.3">
      <c r="A89" s="78"/>
      <c r="B89" s="87"/>
      <c r="C89" s="93"/>
      <c r="D89" s="93"/>
      <c r="E89" s="106"/>
      <c r="F89" s="23" t="s">
        <v>29</v>
      </c>
      <c r="G89" s="16">
        <f>SUM(H89:L89)</f>
        <v>549784.17000000004</v>
      </c>
      <c r="H89" s="16">
        <v>0</v>
      </c>
      <c r="I89" s="16">
        <v>549784.17000000004</v>
      </c>
      <c r="J89" s="44">
        <v>0</v>
      </c>
      <c r="K89" s="16">
        <v>0</v>
      </c>
      <c r="L89" s="16">
        <v>0</v>
      </c>
      <c r="M89" s="16">
        <v>0</v>
      </c>
      <c r="N89" s="63"/>
      <c r="O89" s="63"/>
      <c r="P89" s="63"/>
      <c r="Q89" s="63"/>
      <c r="R89" s="65"/>
      <c r="S89" s="63"/>
      <c r="T89" s="63"/>
      <c r="U89" s="63"/>
      <c r="V89" s="55"/>
    </row>
    <row r="90" spans="1:22" ht="36" customHeight="1" x14ac:dyDescent="0.3">
      <c r="A90" s="78"/>
      <c r="B90" s="88"/>
      <c r="C90" s="94"/>
      <c r="D90" s="94"/>
      <c r="E90" s="107"/>
      <c r="F90" s="23" t="s">
        <v>24</v>
      </c>
      <c r="G90" s="16">
        <f>SUM(H90:L90)</f>
        <v>0</v>
      </c>
      <c r="H90" s="16">
        <v>0</v>
      </c>
      <c r="I90" s="16">
        <v>0</v>
      </c>
      <c r="J90" s="44">
        <v>0</v>
      </c>
      <c r="K90" s="16">
        <v>0</v>
      </c>
      <c r="L90" s="16">
        <v>0</v>
      </c>
      <c r="M90" s="16">
        <v>0</v>
      </c>
      <c r="N90" s="61"/>
      <c r="O90" s="61"/>
      <c r="P90" s="61"/>
      <c r="Q90" s="61"/>
      <c r="R90" s="66"/>
      <c r="S90" s="61"/>
      <c r="T90" s="61"/>
      <c r="U90" s="61"/>
      <c r="V90" s="56"/>
    </row>
    <row r="91" spans="1:22" ht="30.75" customHeight="1" x14ac:dyDescent="0.3">
      <c r="A91" s="78" t="s">
        <v>106</v>
      </c>
      <c r="B91" s="86" t="s">
        <v>104</v>
      </c>
      <c r="C91" s="92">
        <v>2023</v>
      </c>
      <c r="D91" s="92">
        <v>2023</v>
      </c>
      <c r="E91" s="105" t="s">
        <v>22</v>
      </c>
      <c r="F91" s="23" t="s">
        <v>28</v>
      </c>
      <c r="G91" s="16">
        <f>SUM(G92:G93)</f>
        <v>138600</v>
      </c>
      <c r="H91" s="16">
        <v>0</v>
      </c>
      <c r="I91" s="16">
        <v>138600</v>
      </c>
      <c r="J91" s="44">
        <v>0</v>
      </c>
      <c r="K91" s="16">
        <v>0</v>
      </c>
      <c r="L91" s="16">
        <v>0</v>
      </c>
      <c r="M91" s="16">
        <v>0</v>
      </c>
      <c r="N91" s="60" t="s">
        <v>102</v>
      </c>
      <c r="O91" s="60" t="s">
        <v>103</v>
      </c>
      <c r="P91" s="60">
        <v>1100</v>
      </c>
      <c r="Q91" s="60">
        <v>0</v>
      </c>
      <c r="R91" s="64">
        <v>1100</v>
      </c>
      <c r="S91" s="60">
        <v>0</v>
      </c>
      <c r="T91" s="60">
        <v>0</v>
      </c>
      <c r="U91" s="60">
        <v>0</v>
      </c>
      <c r="V91" s="54">
        <v>0</v>
      </c>
    </row>
    <row r="92" spans="1:22" ht="23.25" customHeight="1" x14ac:dyDescent="0.3">
      <c r="A92" s="78"/>
      <c r="B92" s="87"/>
      <c r="C92" s="93"/>
      <c r="D92" s="93"/>
      <c r="E92" s="106"/>
      <c r="F92" s="23" t="s">
        <v>29</v>
      </c>
      <c r="G92" s="16">
        <f>SUM(H92:L92)</f>
        <v>138600</v>
      </c>
      <c r="H92" s="16">
        <v>0</v>
      </c>
      <c r="I92" s="16">
        <v>138600</v>
      </c>
      <c r="J92" s="44">
        <v>0</v>
      </c>
      <c r="K92" s="16">
        <v>0</v>
      </c>
      <c r="L92" s="16">
        <v>0</v>
      </c>
      <c r="M92" s="16">
        <v>0</v>
      </c>
      <c r="N92" s="63"/>
      <c r="O92" s="63"/>
      <c r="P92" s="63"/>
      <c r="Q92" s="63"/>
      <c r="R92" s="65"/>
      <c r="S92" s="63"/>
      <c r="T92" s="63"/>
      <c r="U92" s="63"/>
      <c r="V92" s="55"/>
    </row>
    <row r="93" spans="1:22" ht="24" customHeight="1" x14ac:dyDescent="0.3">
      <c r="A93" s="78"/>
      <c r="B93" s="88"/>
      <c r="C93" s="94"/>
      <c r="D93" s="94"/>
      <c r="E93" s="107"/>
      <c r="F93" s="23" t="s">
        <v>24</v>
      </c>
      <c r="G93" s="16">
        <f>SUM(H93:L93)</f>
        <v>0</v>
      </c>
      <c r="H93" s="16">
        <v>0</v>
      </c>
      <c r="I93" s="16">
        <v>0</v>
      </c>
      <c r="J93" s="44">
        <v>0</v>
      </c>
      <c r="K93" s="16">
        <v>0</v>
      </c>
      <c r="L93" s="16">
        <v>0</v>
      </c>
      <c r="M93" s="16">
        <v>0</v>
      </c>
      <c r="N93" s="61"/>
      <c r="O93" s="61"/>
      <c r="P93" s="61"/>
      <c r="Q93" s="61"/>
      <c r="R93" s="66"/>
      <c r="S93" s="61"/>
      <c r="T93" s="61"/>
      <c r="U93" s="61"/>
      <c r="V93" s="56"/>
    </row>
    <row r="94" spans="1:22" ht="48.75" customHeight="1" x14ac:dyDescent="0.3">
      <c r="A94" s="78" t="s">
        <v>107</v>
      </c>
      <c r="B94" s="86" t="s">
        <v>105</v>
      </c>
      <c r="C94" s="92">
        <v>2023</v>
      </c>
      <c r="D94" s="92">
        <v>2023</v>
      </c>
      <c r="E94" s="105" t="s">
        <v>22</v>
      </c>
      <c r="F94" s="23" t="s">
        <v>28</v>
      </c>
      <c r="G94" s="16">
        <f>SUM(G95:G96)</f>
        <v>144900</v>
      </c>
      <c r="H94" s="16">
        <v>0</v>
      </c>
      <c r="I94" s="16">
        <v>144900</v>
      </c>
      <c r="J94" s="44">
        <v>0</v>
      </c>
      <c r="K94" s="16">
        <v>0</v>
      </c>
      <c r="L94" s="16">
        <v>0</v>
      </c>
      <c r="M94" s="16">
        <v>0</v>
      </c>
      <c r="N94" s="60" t="s">
        <v>102</v>
      </c>
      <c r="O94" s="60" t="s">
        <v>103</v>
      </c>
      <c r="P94" s="60">
        <v>1150</v>
      </c>
      <c r="Q94" s="60">
        <v>0</v>
      </c>
      <c r="R94" s="64">
        <v>1150</v>
      </c>
      <c r="S94" s="60">
        <v>0</v>
      </c>
      <c r="T94" s="60">
        <v>0</v>
      </c>
      <c r="U94" s="60">
        <v>0</v>
      </c>
      <c r="V94" s="54">
        <v>0</v>
      </c>
    </row>
    <row r="95" spans="1:22" ht="24.75" customHeight="1" x14ac:dyDescent="0.3">
      <c r="A95" s="78"/>
      <c r="B95" s="87"/>
      <c r="C95" s="93"/>
      <c r="D95" s="93"/>
      <c r="E95" s="106"/>
      <c r="F95" s="23" t="s">
        <v>29</v>
      </c>
      <c r="G95" s="16">
        <f>SUM(H95:L95)</f>
        <v>144900</v>
      </c>
      <c r="H95" s="16">
        <v>0</v>
      </c>
      <c r="I95" s="16">
        <v>144900</v>
      </c>
      <c r="J95" s="44">
        <v>0</v>
      </c>
      <c r="K95" s="16">
        <v>0</v>
      </c>
      <c r="L95" s="16">
        <v>0</v>
      </c>
      <c r="M95" s="16">
        <v>0</v>
      </c>
      <c r="N95" s="63"/>
      <c r="O95" s="63"/>
      <c r="P95" s="63"/>
      <c r="Q95" s="63"/>
      <c r="R95" s="65"/>
      <c r="S95" s="63"/>
      <c r="T95" s="63"/>
      <c r="U95" s="63"/>
      <c r="V95" s="55"/>
    </row>
    <row r="96" spans="1:22" ht="21.75" customHeight="1" x14ac:dyDescent="0.3">
      <c r="A96" s="78"/>
      <c r="B96" s="88"/>
      <c r="C96" s="94"/>
      <c r="D96" s="94"/>
      <c r="E96" s="107"/>
      <c r="F96" s="23" t="s">
        <v>24</v>
      </c>
      <c r="G96" s="16">
        <f>SUM(H96:L96)</f>
        <v>0</v>
      </c>
      <c r="H96" s="16">
        <v>0</v>
      </c>
      <c r="I96" s="16">
        <v>0</v>
      </c>
      <c r="J96" s="44">
        <v>0</v>
      </c>
      <c r="K96" s="16">
        <v>0</v>
      </c>
      <c r="L96" s="16">
        <v>0</v>
      </c>
      <c r="M96" s="16">
        <v>0</v>
      </c>
      <c r="N96" s="61"/>
      <c r="O96" s="61"/>
      <c r="P96" s="61"/>
      <c r="Q96" s="61"/>
      <c r="R96" s="66"/>
      <c r="S96" s="61"/>
      <c r="T96" s="61"/>
      <c r="U96" s="61"/>
      <c r="V96" s="56"/>
    </row>
    <row r="97" spans="1:22" ht="21.75" customHeight="1" x14ac:dyDescent="0.3">
      <c r="A97" s="70" t="s">
        <v>121</v>
      </c>
      <c r="B97" s="86" t="s">
        <v>123</v>
      </c>
      <c r="C97" s="92">
        <v>2023</v>
      </c>
      <c r="D97" s="92">
        <v>2023</v>
      </c>
      <c r="E97" s="105" t="s">
        <v>22</v>
      </c>
      <c r="F97" s="24" t="s">
        <v>28</v>
      </c>
      <c r="G97" s="16">
        <f>SUM(G98:G99)</f>
        <v>2266068.0099999998</v>
      </c>
      <c r="H97" s="16">
        <v>0</v>
      </c>
      <c r="I97" s="16">
        <f>I98+I99</f>
        <v>2266068.0099999998</v>
      </c>
      <c r="J97" s="44">
        <v>0</v>
      </c>
      <c r="K97" s="16">
        <v>0</v>
      </c>
      <c r="L97" s="16">
        <v>0</v>
      </c>
      <c r="M97" s="16">
        <v>0</v>
      </c>
      <c r="N97" s="60" t="s">
        <v>122</v>
      </c>
      <c r="O97" s="60" t="s">
        <v>103</v>
      </c>
      <c r="P97" s="60">
        <v>2000</v>
      </c>
      <c r="Q97" s="60">
        <v>0</v>
      </c>
      <c r="R97" s="64">
        <v>2000</v>
      </c>
      <c r="S97" s="60">
        <v>0</v>
      </c>
      <c r="T97" s="60">
        <v>0</v>
      </c>
      <c r="U97" s="60">
        <v>0</v>
      </c>
      <c r="V97" s="54">
        <v>0</v>
      </c>
    </row>
    <row r="98" spans="1:22" ht="21.75" customHeight="1" x14ac:dyDescent="0.3">
      <c r="A98" s="71"/>
      <c r="B98" s="87"/>
      <c r="C98" s="93"/>
      <c r="D98" s="93"/>
      <c r="E98" s="106"/>
      <c r="F98" s="24" t="s">
        <v>29</v>
      </c>
      <c r="G98" s="16">
        <f>SUM(H98:L98)</f>
        <v>2266068.0099999998</v>
      </c>
      <c r="H98" s="16">
        <v>0</v>
      </c>
      <c r="I98" s="16">
        <f>211362.8+2054705.21</f>
        <v>2266068.0099999998</v>
      </c>
      <c r="J98" s="44">
        <v>0</v>
      </c>
      <c r="K98" s="16">
        <v>0</v>
      </c>
      <c r="L98" s="16">
        <v>0</v>
      </c>
      <c r="M98" s="16">
        <v>0</v>
      </c>
      <c r="N98" s="63"/>
      <c r="O98" s="63"/>
      <c r="P98" s="63"/>
      <c r="Q98" s="63"/>
      <c r="R98" s="65"/>
      <c r="S98" s="63"/>
      <c r="T98" s="63"/>
      <c r="U98" s="63"/>
      <c r="V98" s="55"/>
    </row>
    <row r="99" spans="1:22" ht="37.5" customHeight="1" x14ac:dyDescent="0.3">
      <c r="A99" s="72"/>
      <c r="B99" s="88"/>
      <c r="C99" s="94"/>
      <c r="D99" s="94"/>
      <c r="E99" s="107"/>
      <c r="F99" s="24" t="s">
        <v>24</v>
      </c>
      <c r="G99" s="16">
        <f>SUM(H99:L99)</f>
        <v>0</v>
      </c>
      <c r="H99" s="16">
        <v>0</v>
      </c>
      <c r="I99" s="16">
        <v>0</v>
      </c>
      <c r="J99" s="44">
        <v>0</v>
      </c>
      <c r="K99" s="16">
        <v>0</v>
      </c>
      <c r="L99" s="16">
        <v>0</v>
      </c>
      <c r="M99" s="16">
        <v>0</v>
      </c>
      <c r="N99" s="61"/>
      <c r="O99" s="61"/>
      <c r="P99" s="61"/>
      <c r="Q99" s="61"/>
      <c r="R99" s="66"/>
      <c r="S99" s="61"/>
      <c r="T99" s="61"/>
      <c r="U99" s="61"/>
      <c r="V99" s="56"/>
    </row>
    <row r="100" spans="1:22" ht="21.75" customHeight="1" x14ac:dyDescent="0.3">
      <c r="A100" s="70" t="s">
        <v>127</v>
      </c>
      <c r="B100" s="86" t="s">
        <v>128</v>
      </c>
      <c r="C100" s="92">
        <v>2023</v>
      </c>
      <c r="D100" s="92">
        <v>2023</v>
      </c>
      <c r="E100" s="105" t="s">
        <v>22</v>
      </c>
      <c r="F100" s="26" t="s">
        <v>28</v>
      </c>
      <c r="G100" s="16">
        <f>SUM(G101:G102)</f>
        <v>10351</v>
      </c>
      <c r="H100" s="16">
        <v>0</v>
      </c>
      <c r="I100" s="16">
        <v>10351</v>
      </c>
      <c r="J100" s="44">
        <v>0</v>
      </c>
      <c r="K100" s="16">
        <v>0</v>
      </c>
      <c r="L100" s="16">
        <v>0</v>
      </c>
      <c r="M100" s="16">
        <v>0</v>
      </c>
      <c r="N100" s="60" t="s">
        <v>73</v>
      </c>
      <c r="O100" s="60" t="s">
        <v>95</v>
      </c>
      <c r="P100" s="60">
        <v>3</v>
      </c>
      <c r="Q100" s="60">
        <v>0</v>
      </c>
      <c r="R100" s="64">
        <v>3</v>
      </c>
      <c r="S100" s="60">
        <v>0</v>
      </c>
      <c r="T100" s="60">
        <v>0</v>
      </c>
      <c r="U100" s="60">
        <v>0</v>
      </c>
      <c r="V100" s="54">
        <v>0</v>
      </c>
    </row>
    <row r="101" spans="1:22" ht="21.75" customHeight="1" x14ac:dyDescent="0.3">
      <c r="A101" s="71"/>
      <c r="B101" s="87"/>
      <c r="C101" s="93"/>
      <c r="D101" s="93"/>
      <c r="E101" s="106"/>
      <c r="F101" s="26" t="s">
        <v>29</v>
      </c>
      <c r="G101" s="16">
        <f>SUM(H101:L101)</f>
        <v>10351</v>
      </c>
      <c r="H101" s="16">
        <v>0</v>
      </c>
      <c r="I101" s="16">
        <v>10351</v>
      </c>
      <c r="J101" s="44">
        <v>0</v>
      </c>
      <c r="K101" s="16">
        <v>0</v>
      </c>
      <c r="L101" s="16">
        <v>0</v>
      </c>
      <c r="M101" s="16">
        <v>0</v>
      </c>
      <c r="N101" s="63"/>
      <c r="O101" s="63"/>
      <c r="P101" s="63"/>
      <c r="Q101" s="63"/>
      <c r="R101" s="65"/>
      <c r="S101" s="63"/>
      <c r="T101" s="63"/>
      <c r="U101" s="63"/>
      <c r="V101" s="55"/>
    </row>
    <row r="102" spans="1:22" ht="99" customHeight="1" x14ac:dyDescent="0.3">
      <c r="A102" s="72"/>
      <c r="B102" s="88"/>
      <c r="C102" s="94"/>
      <c r="D102" s="94"/>
      <c r="E102" s="107"/>
      <c r="F102" s="26" t="s">
        <v>24</v>
      </c>
      <c r="G102" s="16">
        <f>SUM(H102:L102)</f>
        <v>0</v>
      </c>
      <c r="H102" s="16">
        <v>0</v>
      </c>
      <c r="I102" s="16">
        <v>0</v>
      </c>
      <c r="J102" s="44">
        <v>0</v>
      </c>
      <c r="K102" s="16">
        <v>0</v>
      </c>
      <c r="L102" s="16">
        <v>0</v>
      </c>
      <c r="M102" s="16">
        <v>0</v>
      </c>
      <c r="N102" s="61"/>
      <c r="O102" s="61"/>
      <c r="P102" s="61"/>
      <c r="Q102" s="61"/>
      <c r="R102" s="66"/>
      <c r="S102" s="61"/>
      <c r="T102" s="61"/>
      <c r="U102" s="61"/>
      <c r="V102" s="56"/>
    </row>
    <row r="103" spans="1:22" ht="49.5" customHeight="1" x14ac:dyDescent="0.3">
      <c r="A103" s="78" t="s">
        <v>108</v>
      </c>
      <c r="B103" s="86" t="s">
        <v>119</v>
      </c>
      <c r="C103" s="90">
        <v>2023</v>
      </c>
      <c r="D103" s="90">
        <v>2023</v>
      </c>
      <c r="E103" s="103" t="s">
        <v>22</v>
      </c>
      <c r="F103" s="23" t="s">
        <v>28</v>
      </c>
      <c r="G103" s="16">
        <v>41608</v>
      </c>
      <c r="H103" s="16">
        <v>0</v>
      </c>
      <c r="I103" s="16">
        <f>I106+I109+I112+I115</f>
        <v>41608</v>
      </c>
      <c r="J103" s="44">
        <v>0</v>
      </c>
      <c r="K103" s="16">
        <v>0</v>
      </c>
      <c r="L103" s="16">
        <v>0</v>
      </c>
      <c r="M103" s="16">
        <v>0</v>
      </c>
      <c r="N103" s="60" t="s">
        <v>110</v>
      </c>
      <c r="O103" s="60" t="s">
        <v>88</v>
      </c>
      <c r="P103" s="60">
        <v>3</v>
      </c>
      <c r="Q103" s="60">
        <v>0</v>
      </c>
      <c r="R103" s="64">
        <v>3</v>
      </c>
      <c r="S103" s="60">
        <v>0</v>
      </c>
      <c r="T103" s="60">
        <v>0</v>
      </c>
      <c r="U103" s="60">
        <v>0</v>
      </c>
      <c r="V103" s="54">
        <v>0</v>
      </c>
    </row>
    <row r="104" spans="1:22" ht="45.75" customHeight="1" x14ac:dyDescent="0.3">
      <c r="A104" s="78"/>
      <c r="B104" s="87"/>
      <c r="C104" s="90"/>
      <c r="D104" s="90"/>
      <c r="E104" s="103"/>
      <c r="F104" s="23" t="s">
        <v>29</v>
      </c>
      <c r="G104" s="16">
        <v>41608</v>
      </c>
      <c r="H104" s="16">
        <v>0</v>
      </c>
      <c r="I104" s="16">
        <f>I107+I110+I116+I113</f>
        <v>41608</v>
      </c>
      <c r="J104" s="44">
        <v>0</v>
      </c>
      <c r="K104" s="16">
        <v>0</v>
      </c>
      <c r="L104" s="16">
        <v>0</v>
      </c>
      <c r="M104" s="16">
        <v>0</v>
      </c>
      <c r="N104" s="63"/>
      <c r="O104" s="63"/>
      <c r="P104" s="63"/>
      <c r="Q104" s="63"/>
      <c r="R104" s="65"/>
      <c r="S104" s="63"/>
      <c r="T104" s="63"/>
      <c r="U104" s="63"/>
      <c r="V104" s="55"/>
    </row>
    <row r="105" spans="1:22" ht="48.75" customHeight="1" x14ac:dyDescent="0.3">
      <c r="A105" s="78"/>
      <c r="B105" s="88"/>
      <c r="C105" s="90"/>
      <c r="D105" s="90"/>
      <c r="E105" s="103"/>
      <c r="F105" s="23" t="s">
        <v>24</v>
      </c>
      <c r="G105" s="16">
        <f>SUM(H105:L105)</f>
        <v>0</v>
      </c>
      <c r="H105" s="16">
        <v>0</v>
      </c>
      <c r="I105" s="16">
        <v>0</v>
      </c>
      <c r="J105" s="44">
        <v>0</v>
      </c>
      <c r="K105" s="16">
        <v>0</v>
      </c>
      <c r="L105" s="16">
        <v>0</v>
      </c>
      <c r="M105" s="16">
        <v>0</v>
      </c>
      <c r="N105" s="61"/>
      <c r="O105" s="61"/>
      <c r="P105" s="61"/>
      <c r="Q105" s="61"/>
      <c r="R105" s="66"/>
      <c r="S105" s="61"/>
      <c r="T105" s="61"/>
      <c r="U105" s="61"/>
      <c r="V105" s="56"/>
    </row>
    <row r="106" spans="1:22" ht="39" customHeight="1" x14ac:dyDescent="0.3">
      <c r="A106" s="78" t="s">
        <v>111</v>
      </c>
      <c r="B106" s="86" t="s">
        <v>97</v>
      </c>
      <c r="C106" s="90">
        <v>2023</v>
      </c>
      <c r="D106" s="90">
        <v>2023</v>
      </c>
      <c r="E106" s="103" t="s">
        <v>22</v>
      </c>
      <c r="F106" s="23" t="s">
        <v>28</v>
      </c>
      <c r="G106" s="16">
        <f>SUM(G107:G108)</f>
        <v>10402</v>
      </c>
      <c r="H106" s="16">
        <v>0</v>
      </c>
      <c r="I106" s="16">
        <v>10402</v>
      </c>
      <c r="J106" s="44">
        <v>0</v>
      </c>
      <c r="K106" s="16">
        <v>0</v>
      </c>
      <c r="L106" s="16">
        <v>0</v>
      </c>
      <c r="M106" s="16">
        <v>0</v>
      </c>
      <c r="N106" s="60" t="s">
        <v>110</v>
      </c>
      <c r="O106" s="60" t="s">
        <v>88</v>
      </c>
      <c r="P106" s="60">
        <v>1</v>
      </c>
      <c r="Q106" s="60">
        <v>0</v>
      </c>
      <c r="R106" s="64">
        <v>1</v>
      </c>
      <c r="S106" s="60">
        <v>0</v>
      </c>
      <c r="T106" s="60">
        <v>0</v>
      </c>
      <c r="U106" s="60">
        <v>0</v>
      </c>
      <c r="V106" s="54">
        <v>0</v>
      </c>
    </row>
    <row r="107" spans="1:22" ht="35.25" customHeight="1" x14ac:dyDescent="0.3">
      <c r="A107" s="78"/>
      <c r="B107" s="87"/>
      <c r="C107" s="90"/>
      <c r="D107" s="90"/>
      <c r="E107" s="103"/>
      <c r="F107" s="23" t="s">
        <v>29</v>
      </c>
      <c r="G107" s="16">
        <f>SUM(H107:L107)</f>
        <v>10402</v>
      </c>
      <c r="H107" s="16">
        <v>0</v>
      </c>
      <c r="I107" s="16">
        <v>10402</v>
      </c>
      <c r="J107" s="44">
        <v>0</v>
      </c>
      <c r="K107" s="16">
        <v>0</v>
      </c>
      <c r="L107" s="16">
        <v>0</v>
      </c>
      <c r="M107" s="16">
        <v>0</v>
      </c>
      <c r="N107" s="63"/>
      <c r="O107" s="63"/>
      <c r="P107" s="63"/>
      <c r="Q107" s="63"/>
      <c r="R107" s="65"/>
      <c r="S107" s="63"/>
      <c r="T107" s="63"/>
      <c r="U107" s="63"/>
      <c r="V107" s="55"/>
    </row>
    <row r="108" spans="1:22" ht="19.5" customHeight="1" x14ac:dyDescent="0.3">
      <c r="A108" s="78"/>
      <c r="B108" s="88"/>
      <c r="C108" s="90"/>
      <c r="D108" s="90"/>
      <c r="E108" s="103"/>
      <c r="F108" s="23" t="s">
        <v>24</v>
      </c>
      <c r="G108" s="16">
        <f>SUM(H108:L108)</f>
        <v>0</v>
      </c>
      <c r="H108" s="16">
        <v>0</v>
      </c>
      <c r="I108" s="16">
        <v>0</v>
      </c>
      <c r="J108" s="44">
        <v>0</v>
      </c>
      <c r="K108" s="16">
        <v>0</v>
      </c>
      <c r="L108" s="16">
        <v>0</v>
      </c>
      <c r="M108" s="16">
        <v>0</v>
      </c>
      <c r="N108" s="61"/>
      <c r="O108" s="61"/>
      <c r="P108" s="61"/>
      <c r="Q108" s="61"/>
      <c r="R108" s="66"/>
      <c r="S108" s="61"/>
      <c r="T108" s="61"/>
      <c r="U108" s="61"/>
      <c r="V108" s="56"/>
    </row>
    <row r="109" spans="1:22" ht="42" customHeight="1" x14ac:dyDescent="0.3">
      <c r="A109" s="78" t="s">
        <v>112</v>
      </c>
      <c r="B109" s="86" t="s">
        <v>98</v>
      </c>
      <c r="C109" s="90">
        <v>2023</v>
      </c>
      <c r="D109" s="90">
        <v>2023</v>
      </c>
      <c r="E109" s="103" t="s">
        <v>22</v>
      </c>
      <c r="F109" s="23" t="s">
        <v>28</v>
      </c>
      <c r="G109" s="16">
        <f>SUM(G110:G111)</f>
        <v>10402</v>
      </c>
      <c r="H109" s="16">
        <v>0</v>
      </c>
      <c r="I109" s="16">
        <v>10402</v>
      </c>
      <c r="J109" s="44">
        <v>0</v>
      </c>
      <c r="K109" s="16">
        <v>0</v>
      </c>
      <c r="L109" s="16">
        <v>0</v>
      </c>
      <c r="M109" s="16"/>
      <c r="N109" s="60" t="s">
        <v>110</v>
      </c>
      <c r="O109" s="60" t="s">
        <v>88</v>
      </c>
      <c r="P109" s="60">
        <v>1</v>
      </c>
      <c r="Q109" s="60">
        <v>0</v>
      </c>
      <c r="R109" s="64">
        <v>1</v>
      </c>
      <c r="S109" s="60">
        <v>0</v>
      </c>
      <c r="T109" s="60">
        <v>0</v>
      </c>
      <c r="U109" s="60">
        <v>0</v>
      </c>
      <c r="V109" s="54">
        <v>0</v>
      </c>
    </row>
    <row r="110" spans="1:22" ht="27" customHeight="1" x14ac:dyDescent="0.3">
      <c r="A110" s="78"/>
      <c r="B110" s="87"/>
      <c r="C110" s="90"/>
      <c r="D110" s="90"/>
      <c r="E110" s="103"/>
      <c r="F110" s="23" t="s">
        <v>29</v>
      </c>
      <c r="G110" s="16">
        <f>SUM(H110:L110)</f>
        <v>10402</v>
      </c>
      <c r="H110" s="16">
        <v>0</v>
      </c>
      <c r="I110" s="16">
        <v>10402</v>
      </c>
      <c r="J110" s="44">
        <v>0</v>
      </c>
      <c r="K110" s="16">
        <v>0</v>
      </c>
      <c r="L110" s="16">
        <v>0</v>
      </c>
      <c r="M110" s="16"/>
      <c r="N110" s="63"/>
      <c r="O110" s="63"/>
      <c r="P110" s="63"/>
      <c r="Q110" s="63"/>
      <c r="R110" s="65"/>
      <c r="S110" s="63"/>
      <c r="T110" s="63"/>
      <c r="U110" s="63"/>
      <c r="V110" s="55"/>
    </row>
    <row r="111" spans="1:22" ht="24" customHeight="1" x14ac:dyDescent="0.3">
      <c r="A111" s="78"/>
      <c r="B111" s="88"/>
      <c r="C111" s="90"/>
      <c r="D111" s="90"/>
      <c r="E111" s="103"/>
      <c r="F111" s="23" t="s">
        <v>24</v>
      </c>
      <c r="G111" s="16">
        <f>SUM(H111:L111)</f>
        <v>0</v>
      </c>
      <c r="H111" s="16">
        <v>0</v>
      </c>
      <c r="I111" s="16">
        <v>0</v>
      </c>
      <c r="J111" s="44">
        <v>0</v>
      </c>
      <c r="K111" s="16">
        <v>0</v>
      </c>
      <c r="L111" s="16">
        <v>0</v>
      </c>
      <c r="M111" s="16"/>
      <c r="N111" s="61"/>
      <c r="O111" s="61"/>
      <c r="P111" s="61"/>
      <c r="Q111" s="61"/>
      <c r="R111" s="66"/>
      <c r="S111" s="61"/>
      <c r="T111" s="61"/>
      <c r="U111" s="61"/>
      <c r="V111" s="56"/>
    </row>
    <row r="112" spans="1:22" ht="59.25" customHeight="1" x14ac:dyDescent="0.3">
      <c r="A112" s="78" t="s">
        <v>113</v>
      </c>
      <c r="B112" s="86" t="s">
        <v>99</v>
      </c>
      <c r="C112" s="90">
        <v>2023</v>
      </c>
      <c r="D112" s="90">
        <v>2023</v>
      </c>
      <c r="E112" s="103" t="s">
        <v>22</v>
      </c>
      <c r="F112" s="23" t="s">
        <v>28</v>
      </c>
      <c r="G112" s="16">
        <f>SUM(G113:G114)</f>
        <v>10402</v>
      </c>
      <c r="H112" s="16">
        <v>0</v>
      </c>
      <c r="I112" s="16">
        <v>10402</v>
      </c>
      <c r="J112" s="44">
        <v>0</v>
      </c>
      <c r="K112" s="16">
        <v>0</v>
      </c>
      <c r="L112" s="16">
        <v>0</v>
      </c>
      <c r="M112" s="16"/>
      <c r="N112" s="60" t="s">
        <v>110</v>
      </c>
      <c r="O112" s="60" t="s">
        <v>88</v>
      </c>
      <c r="P112" s="60">
        <v>1</v>
      </c>
      <c r="Q112" s="60">
        <v>0</v>
      </c>
      <c r="R112" s="64">
        <v>1</v>
      </c>
      <c r="S112" s="60">
        <v>0</v>
      </c>
      <c r="T112" s="60">
        <v>0</v>
      </c>
      <c r="U112" s="60">
        <v>0</v>
      </c>
      <c r="V112" s="54">
        <v>0</v>
      </c>
    </row>
    <row r="113" spans="1:22" ht="56.25" customHeight="1" x14ac:dyDescent="0.3">
      <c r="A113" s="78"/>
      <c r="B113" s="87"/>
      <c r="C113" s="90"/>
      <c r="D113" s="90"/>
      <c r="E113" s="103"/>
      <c r="F113" s="23" t="s">
        <v>29</v>
      </c>
      <c r="G113" s="16">
        <f>SUM(H113:L113)</f>
        <v>10402</v>
      </c>
      <c r="H113" s="16">
        <v>0</v>
      </c>
      <c r="I113" s="16">
        <v>10402</v>
      </c>
      <c r="J113" s="44">
        <v>0</v>
      </c>
      <c r="K113" s="16">
        <v>0</v>
      </c>
      <c r="L113" s="16">
        <v>0</v>
      </c>
      <c r="M113" s="16"/>
      <c r="N113" s="63"/>
      <c r="O113" s="63"/>
      <c r="P113" s="63"/>
      <c r="Q113" s="63"/>
      <c r="R113" s="65"/>
      <c r="S113" s="63"/>
      <c r="T113" s="63"/>
      <c r="U113" s="63"/>
      <c r="V113" s="55"/>
    </row>
    <row r="114" spans="1:22" ht="14.25" customHeight="1" x14ac:dyDescent="0.3">
      <c r="A114" s="78"/>
      <c r="B114" s="88"/>
      <c r="C114" s="90"/>
      <c r="D114" s="90"/>
      <c r="E114" s="103"/>
      <c r="F114" s="23" t="s">
        <v>24</v>
      </c>
      <c r="G114" s="16">
        <f>SUM(H114:L114)</f>
        <v>0</v>
      </c>
      <c r="H114" s="16">
        <v>0</v>
      </c>
      <c r="I114" s="16">
        <v>0</v>
      </c>
      <c r="J114" s="44">
        <v>0</v>
      </c>
      <c r="K114" s="16">
        <v>0</v>
      </c>
      <c r="L114" s="16">
        <v>0</v>
      </c>
      <c r="M114" s="16"/>
      <c r="N114" s="61"/>
      <c r="O114" s="61"/>
      <c r="P114" s="61"/>
      <c r="Q114" s="61"/>
      <c r="R114" s="66"/>
      <c r="S114" s="61"/>
      <c r="T114" s="61"/>
      <c r="U114" s="61"/>
      <c r="V114" s="56"/>
    </row>
    <row r="115" spans="1:22" ht="45.75" customHeight="1" x14ac:dyDescent="0.3">
      <c r="A115" s="78" t="s">
        <v>114</v>
      </c>
      <c r="B115" s="86" t="s">
        <v>100</v>
      </c>
      <c r="C115" s="90">
        <v>2023</v>
      </c>
      <c r="D115" s="90">
        <v>2023</v>
      </c>
      <c r="E115" s="103" t="s">
        <v>22</v>
      </c>
      <c r="F115" s="23" t="s">
        <v>28</v>
      </c>
      <c r="G115" s="16">
        <f>SUM(G116:G117)</f>
        <v>10402</v>
      </c>
      <c r="H115" s="16">
        <v>0</v>
      </c>
      <c r="I115" s="16">
        <v>10402</v>
      </c>
      <c r="J115" s="44">
        <v>0</v>
      </c>
      <c r="K115" s="16">
        <v>0</v>
      </c>
      <c r="L115" s="16">
        <v>0</v>
      </c>
      <c r="M115" s="16">
        <v>0</v>
      </c>
      <c r="N115" s="60" t="s">
        <v>110</v>
      </c>
      <c r="O115" s="60" t="s">
        <v>88</v>
      </c>
      <c r="P115" s="60">
        <v>1</v>
      </c>
      <c r="Q115" s="60">
        <v>0</v>
      </c>
      <c r="R115" s="64">
        <v>1</v>
      </c>
      <c r="S115" s="60">
        <v>0</v>
      </c>
      <c r="T115" s="60">
        <v>0</v>
      </c>
      <c r="U115" s="60">
        <v>0</v>
      </c>
      <c r="V115" s="54">
        <v>0</v>
      </c>
    </row>
    <row r="116" spans="1:22" ht="28.5" customHeight="1" x14ac:dyDescent="0.3">
      <c r="A116" s="78"/>
      <c r="B116" s="87"/>
      <c r="C116" s="90"/>
      <c r="D116" s="90"/>
      <c r="E116" s="103"/>
      <c r="F116" s="23" t="s">
        <v>29</v>
      </c>
      <c r="G116" s="16">
        <f>SUM(H116:L116)</f>
        <v>10402</v>
      </c>
      <c r="H116" s="16">
        <v>0</v>
      </c>
      <c r="I116" s="16">
        <v>10402</v>
      </c>
      <c r="J116" s="44">
        <v>0</v>
      </c>
      <c r="K116" s="16">
        <v>0</v>
      </c>
      <c r="L116" s="16">
        <v>0</v>
      </c>
      <c r="M116" s="16">
        <v>0</v>
      </c>
      <c r="N116" s="63"/>
      <c r="O116" s="63"/>
      <c r="P116" s="63"/>
      <c r="Q116" s="63"/>
      <c r="R116" s="65"/>
      <c r="S116" s="63"/>
      <c r="T116" s="63"/>
      <c r="U116" s="63"/>
      <c r="V116" s="55"/>
    </row>
    <row r="117" spans="1:22" ht="23.25" customHeight="1" x14ac:dyDescent="0.3">
      <c r="A117" s="78"/>
      <c r="B117" s="88"/>
      <c r="C117" s="90"/>
      <c r="D117" s="90"/>
      <c r="E117" s="103"/>
      <c r="F117" s="23" t="s">
        <v>24</v>
      </c>
      <c r="G117" s="16">
        <f>SUM(H117:L117)</f>
        <v>0</v>
      </c>
      <c r="H117" s="16">
        <v>0</v>
      </c>
      <c r="I117" s="16">
        <v>0</v>
      </c>
      <c r="J117" s="44">
        <v>0</v>
      </c>
      <c r="K117" s="16">
        <v>0</v>
      </c>
      <c r="L117" s="16">
        <v>0</v>
      </c>
      <c r="M117" s="16">
        <v>0</v>
      </c>
      <c r="N117" s="61"/>
      <c r="O117" s="61"/>
      <c r="P117" s="61"/>
      <c r="Q117" s="61"/>
      <c r="R117" s="66"/>
      <c r="S117" s="61"/>
      <c r="T117" s="61"/>
      <c r="U117" s="61"/>
      <c r="V117" s="56"/>
    </row>
    <row r="118" spans="1:22" ht="45" customHeight="1" x14ac:dyDescent="0.3">
      <c r="A118" s="78" t="s">
        <v>109</v>
      </c>
      <c r="B118" s="79" t="s">
        <v>115</v>
      </c>
      <c r="C118" s="62">
        <v>2022</v>
      </c>
      <c r="D118" s="62">
        <v>2027</v>
      </c>
      <c r="E118" s="76" t="s">
        <v>22</v>
      </c>
      <c r="F118" s="6" t="s">
        <v>28</v>
      </c>
      <c r="G118" s="8">
        <v>9516036.9000000004</v>
      </c>
      <c r="H118" s="8">
        <f>H119+H120</f>
        <v>3383208.64</v>
      </c>
      <c r="I118" s="8">
        <v>0</v>
      </c>
      <c r="J118" s="51">
        <v>1755328.26</v>
      </c>
      <c r="K118" s="8">
        <v>1720000</v>
      </c>
      <c r="L118" s="8">
        <v>1637500</v>
      </c>
      <c r="M118" s="18">
        <v>1020000</v>
      </c>
      <c r="N118" s="62" t="s">
        <v>38</v>
      </c>
      <c r="O118" s="62" t="s">
        <v>13</v>
      </c>
      <c r="P118" s="62">
        <v>100</v>
      </c>
      <c r="Q118" s="62">
        <v>100</v>
      </c>
      <c r="R118" s="77">
        <v>0</v>
      </c>
      <c r="S118" s="62">
        <v>100</v>
      </c>
      <c r="T118" s="62">
        <v>100</v>
      </c>
      <c r="U118" s="62">
        <v>100</v>
      </c>
      <c r="V118" s="54">
        <v>100</v>
      </c>
    </row>
    <row r="119" spans="1:22" ht="26.25" customHeight="1" x14ac:dyDescent="0.3">
      <c r="A119" s="78"/>
      <c r="B119" s="79"/>
      <c r="C119" s="62"/>
      <c r="D119" s="62"/>
      <c r="E119" s="76"/>
      <c r="F119" s="6" t="s">
        <v>29</v>
      </c>
      <c r="G119" s="8">
        <v>9516036.9000000004</v>
      </c>
      <c r="H119" s="8">
        <v>3383208.64</v>
      </c>
      <c r="I119" s="8">
        <v>0</v>
      </c>
      <c r="J119" s="51">
        <v>1755328.26</v>
      </c>
      <c r="K119" s="18">
        <v>1720000</v>
      </c>
      <c r="L119" s="18">
        <v>1637500</v>
      </c>
      <c r="M119" s="18">
        <v>1020000</v>
      </c>
      <c r="N119" s="62"/>
      <c r="O119" s="62"/>
      <c r="P119" s="62"/>
      <c r="Q119" s="62"/>
      <c r="R119" s="77"/>
      <c r="S119" s="62"/>
      <c r="T119" s="62"/>
      <c r="U119" s="62"/>
      <c r="V119" s="55"/>
    </row>
    <row r="120" spans="1:22" ht="25.5" customHeight="1" x14ac:dyDescent="0.3">
      <c r="A120" s="78"/>
      <c r="B120" s="79"/>
      <c r="C120" s="62"/>
      <c r="D120" s="62"/>
      <c r="E120" s="76"/>
      <c r="F120" s="6" t="s">
        <v>24</v>
      </c>
      <c r="G120" s="8">
        <v>0</v>
      </c>
      <c r="H120" s="8">
        <v>0</v>
      </c>
      <c r="I120" s="8">
        <v>0</v>
      </c>
      <c r="J120" s="51">
        <v>0</v>
      </c>
      <c r="K120" s="8">
        <v>0</v>
      </c>
      <c r="L120" s="8">
        <v>0</v>
      </c>
      <c r="M120" s="18">
        <v>0</v>
      </c>
      <c r="N120" s="62"/>
      <c r="O120" s="62"/>
      <c r="P120" s="62"/>
      <c r="Q120" s="62"/>
      <c r="R120" s="77"/>
      <c r="S120" s="62"/>
      <c r="T120" s="62"/>
      <c r="U120" s="62"/>
      <c r="V120" s="56"/>
    </row>
    <row r="121" spans="1:22" ht="40.5" customHeight="1" x14ac:dyDescent="0.3">
      <c r="A121" s="78" t="s">
        <v>117</v>
      </c>
      <c r="B121" s="79" t="s">
        <v>116</v>
      </c>
      <c r="C121" s="62">
        <v>2023</v>
      </c>
      <c r="D121" s="62">
        <v>2023</v>
      </c>
      <c r="E121" s="76" t="s">
        <v>22</v>
      </c>
      <c r="F121" s="22" t="s">
        <v>28</v>
      </c>
      <c r="G121" s="18">
        <v>994000</v>
      </c>
      <c r="H121" s="18">
        <v>0</v>
      </c>
      <c r="I121" s="18">
        <v>994000</v>
      </c>
      <c r="J121" s="51">
        <v>0</v>
      </c>
      <c r="K121" s="18">
        <v>0</v>
      </c>
      <c r="L121" s="18">
        <v>0</v>
      </c>
      <c r="M121" s="18">
        <v>0</v>
      </c>
      <c r="N121" s="62" t="s">
        <v>94</v>
      </c>
      <c r="O121" s="62" t="s">
        <v>95</v>
      </c>
      <c r="P121" s="62">
        <v>1</v>
      </c>
      <c r="Q121" s="62">
        <v>0</v>
      </c>
      <c r="R121" s="77">
        <v>1</v>
      </c>
      <c r="S121" s="62">
        <v>0</v>
      </c>
      <c r="T121" s="62">
        <v>0</v>
      </c>
      <c r="U121" s="62">
        <v>0</v>
      </c>
      <c r="V121" s="54">
        <v>0</v>
      </c>
    </row>
    <row r="122" spans="1:22" ht="23.25" customHeight="1" x14ac:dyDescent="0.3">
      <c r="A122" s="78"/>
      <c r="B122" s="79"/>
      <c r="C122" s="62"/>
      <c r="D122" s="62"/>
      <c r="E122" s="76"/>
      <c r="F122" s="22" t="s">
        <v>29</v>
      </c>
      <c r="G122" s="18">
        <v>994000</v>
      </c>
      <c r="H122" s="18">
        <v>0</v>
      </c>
      <c r="I122" s="18">
        <v>994000</v>
      </c>
      <c r="J122" s="51">
        <v>0</v>
      </c>
      <c r="K122" s="18">
        <v>0</v>
      </c>
      <c r="L122" s="18">
        <v>0</v>
      </c>
      <c r="M122" s="18">
        <v>0</v>
      </c>
      <c r="N122" s="62"/>
      <c r="O122" s="62"/>
      <c r="P122" s="62"/>
      <c r="Q122" s="62"/>
      <c r="R122" s="77"/>
      <c r="S122" s="62"/>
      <c r="T122" s="62"/>
      <c r="U122" s="62"/>
      <c r="V122" s="55"/>
    </row>
    <row r="123" spans="1:22" ht="21.75" customHeight="1" x14ac:dyDescent="0.3">
      <c r="A123" s="78"/>
      <c r="B123" s="79"/>
      <c r="C123" s="62"/>
      <c r="D123" s="62"/>
      <c r="E123" s="76"/>
      <c r="F123" s="22" t="s">
        <v>24</v>
      </c>
      <c r="G123" s="18">
        <v>0</v>
      </c>
      <c r="H123" s="18">
        <v>0</v>
      </c>
      <c r="I123" s="18">
        <v>0</v>
      </c>
      <c r="J123" s="51">
        <v>0</v>
      </c>
      <c r="K123" s="18">
        <v>0</v>
      </c>
      <c r="L123" s="18">
        <v>0</v>
      </c>
      <c r="M123" s="18">
        <v>0</v>
      </c>
      <c r="N123" s="62"/>
      <c r="O123" s="62"/>
      <c r="P123" s="62"/>
      <c r="Q123" s="62"/>
      <c r="R123" s="77"/>
      <c r="S123" s="62"/>
      <c r="T123" s="62"/>
      <c r="U123" s="62"/>
      <c r="V123" s="56"/>
    </row>
    <row r="124" spans="1:22" ht="33" customHeight="1" x14ac:dyDescent="0.3">
      <c r="A124" s="78" t="s">
        <v>118</v>
      </c>
      <c r="B124" s="76" t="s">
        <v>120</v>
      </c>
      <c r="C124" s="62">
        <v>2023</v>
      </c>
      <c r="D124" s="62">
        <v>2023</v>
      </c>
      <c r="E124" s="76" t="s">
        <v>22</v>
      </c>
      <c r="F124" s="25" t="s">
        <v>28</v>
      </c>
      <c r="G124" s="18">
        <v>994000</v>
      </c>
      <c r="H124" s="18">
        <v>0</v>
      </c>
      <c r="I124" s="18">
        <v>994000</v>
      </c>
      <c r="J124" s="51">
        <v>0</v>
      </c>
      <c r="K124" s="18">
        <v>0</v>
      </c>
      <c r="L124" s="18">
        <v>0</v>
      </c>
      <c r="M124" s="18">
        <v>0</v>
      </c>
      <c r="N124" s="62" t="s">
        <v>94</v>
      </c>
      <c r="O124" s="62" t="s">
        <v>95</v>
      </c>
      <c r="P124" s="62">
        <v>1</v>
      </c>
      <c r="Q124" s="62">
        <v>0</v>
      </c>
      <c r="R124" s="77">
        <v>1</v>
      </c>
      <c r="S124" s="62">
        <v>0</v>
      </c>
      <c r="T124" s="62">
        <v>0</v>
      </c>
      <c r="U124" s="62">
        <v>0</v>
      </c>
      <c r="V124" s="54">
        <v>0</v>
      </c>
    </row>
    <row r="125" spans="1:22" ht="24" customHeight="1" x14ac:dyDescent="0.3">
      <c r="A125" s="78"/>
      <c r="B125" s="79"/>
      <c r="C125" s="62"/>
      <c r="D125" s="62"/>
      <c r="E125" s="76"/>
      <c r="F125" s="25" t="s">
        <v>29</v>
      </c>
      <c r="G125" s="18">
        <v>994000</v>
      </c>
      <c r="H125" s="18">
        <v>0</v>
      </c>
      <c r="I125" s="18">
        <v>994000</v>
      </c>
      <c r="J125" s="51">
        <v>0</v>
      </c>
      <c r="K125" s="18">
        <v>0</v>
      </c>
      <c r="L125" s="18">
        <v>0</v>
      </c>
      <c r="M125" s="18">
        <v>0</v>
      </c>
      <c r="N125" s="62"/>
      <c r="O125" s="62"/>
      <c r="P125" s="62"/>
      <c r="Q125" s="62"/>
      <c r="R125" s="77"/>
      <c r="S125" s="62"/>
      <c r="T125" s="62"/>
      <c r="U125" s="62"/>
      <c r="V125" s="55"/>
    </row>
    <row r="126" spans="1:22" ht="24.75" customHeight="1" x14ac:dyDescent="0.3">
      <c r="A126" s="78"/>
      <c r="B126" s="79"/>
      <c r="C126" s="62"/>
      <c r="D126" s="62"/>
      <c r="E126" s="76"/>
      <c r="F126" s="25" t="s">
        <v>24</v>
      </c>
      <c r="G126" s="18">
        <v>0</v>
      </c>
      <c r="H126" s="18">
        <v>0</v>
      </c>
      <c r="I126" s="18">
        <v>0</v>
      </c>
      <c r="J126" s="51">
        <v>0</v>
      </c>
      <c r="K126" s="18">
        <v>0</v>
      </c>
      <c r="L126" s="18">
        <v>0</v>
      </c>
      <c r="M126" s="18">
        <v>0</v>
      </c>
      <c r="N126" s="62"/>
      <c r="O126" s="62"/>
      <c r="P126" s="62"/>
      <c r="Q126" s="62"/>
      <c r="R126" s="77"/>
      <c r="S126" s="62"/>
      <c r="T126" s="62"/>
      <c r="U126" s="62"/>
      <c r="V126" s="56"/>
    </row>
    <row r="127" spans="1:22" ht="36.75" customHeight="1" x14ac:dyDescent="0.3">
      <c r="A127" s="70" t="s">
        <v>124</v>
      </c>
      <c r="B127" s="73" t="s">
        <v>125</v>
      </c>
      <c r="C127" s="62">
        <v>2023</v>
      </c>
      <c r="D127" s="62">
        <v>2024</v>
      </c>
      <c r="E127" s="76" t="s">
        <v>22</v>
      </c>
      <c r="F127" s="25" t="s">
        <v>28</v>
      </c>
      <c r="G127" s="18">
        <v>9756786.2699999996</v>
      </c>
      <c r="H127" s="18">
        <v>0</v>
      </c>
      <c r="I127" s="18">
        <f>I128+I129</f>
        <v>3000420.96</v>
      </c>
      <c r="J127" s="51">
        <v>6756365.3099999996</v>
      </c>
      <c r="K127" s="18">
        <v>0</v>
      </c>
      <c r="L127" s="18">
        <v>0</v>
      </c>
      <c r="M127" s="18">
        <v>0</v>
      </c>
      <c r="N127" s="60" t="s">
        <v>126</v>
      </c>
      <c r="O127" s="60" t="s">
        <v>103</v>
      </c>
      <c r="P127" s="60">
        <v>9000</v>
      </c>
      <c r="Q127" s="60">
        <v>0</v>
      </c>
      <c r="R127" s="64">
        <v>4750</v>
      </c>
      <c r="S127" s="67">
        <v>4250</v>
      </c>
      <c r="T127" s="60">
        <v>0</v>
      </c>
      <c r="U127" s="60">
        <v>0</v>
      </c>
      <c r="V127" s="54">
        <v>0</v>
      </c>
    </row>
    <row r="128" spans="1:22" ht="16.5" customHeight="1" x14ac:dyDescent="0.3">
      <c r="A128" s="71"/>
      <c r="B128" s="74"/>
      <c r="C128" s="62"/>
      <c r="D128" s="62"/>
      <c r="E128" s="76"/>
      <c r="F128" s="25" t="s">
        <v>29</v>
      </c>
      <c r="G128" s="18">
        <v>9756786.2699999996</v>
      </c>
      <c r="H128" s="18">
        <v>0</v>
      </c>
      <c r="I128" s="18">
        <f>1261154.95+1144736.41+594529.6</f>
        <v>3000420.96</v>
      </c>
      <c r="J128" s="51">
        <v>6756365.3099999996</v>
      </c>
      <c r="K128" s="18">
        <v>0</v>
      </c>
      <c r="L128" s="18">
        <v>0</v>
      </c>
      <c r="M128" s="18">
        <v>0</v>
      </c>
      <c r="N128" s="63"/>
      <c r="O128" s="63"/>
      <c r="P128" s="63"/>
      <c r="Q128" s="63"/>
      <c r="R128" s="65"/>
      <c r="S128" s="68"/>
      <c r="T128" s="63"/>
      <c r="U128" s="63"/>
      <c r="V128" s="55"/>
    </row>
    <row r="129" spans="1:22" ht="21" customHeight="1" x14ac:dyDescent="0.3">
      <c r="A129" s="72"/>
      <c r="B129" s="75"/>
      <c r="C129" s="62"/>
      <c r="D129" s="62"/>
      <c r="E129" s="76"/>
      <c r="F129" s="25" t="s">
        <v>24</v>
      </c>
      <c r="G129" s="18">
        <v>0</v>
      </c>
      <c r="H129" s="18">
        <v>0</v>
      </c>
      <c r="I129" s="18">
        <v>0</v>
      </c>
      <c r="J129" s="51">
        <v>0</v>
      </c>
      <c r="K129" s="18">
        <v>0</v>
      </c>
      <c r="L129" s="18">
        <v>0</v>
      </c>
      <c r="M129" s="18">
        <v>0</v>
      </c>
      <c r="N129" s="61"/>
      <c r="O129" s="61"/>
      <c r="P129" s="61"/>
      <c r="Q129" s="61"/>
      <c r="R129" s="66"/>
      <c r="S129" s="69"/>
      <c r="T129" s="61"/>
      <c r="U129" s="61"/>
      <c r="V129" s="56"/>
    </row>
    <row r="130" spans="1:22" ht="48" customHeight="1" x14ac:dyDescent="0.3">
      <c r="A130" s="62"/>
      <c r="B130" s="79" t="s">
        <v>133</v>
      </c>
      <c r="C130" s="62">
        <v>2022</v>
      </c>
      <c r="D130" s="62">
        <v>2027</v>
      </c>
      <c r="E130" s="76" t="s">
        <v>22</v>
      </c>
      <c r="F130" s="6" t="s">
        <v>28</v>
      </c>
      <c r="G130" s="4" t="s">
        <v>19</v>
      </c>
      <c r="H130" s="4" t="s">
        <v>19</v>
      </c>
      <c r="I130" s="4" t="s">
        <v>19</v>
      </c>
      <c r="J130" s="50" t="s">
        <v>19</v>
      </c>
      <c r="K130" s="4" t="s">
        <v>19</v>
      </c>
      <c r="L130" s="4" t="s">
        <v>19</v>
      </c>
      <c r="M130" s="38" t="s">
        <v>19</v>
      </c>
      <c r="N130" s="62" t="s">
        <v>19</v>
      </c>
      <c r="O130" s="62" t="s">
        <v>19</v>
      </c>
      <c r="P130" s="62" t="s">
        <v>19</v>
      </c>
      <c r="Q130" s="62" t="s">
        <v>19</v>
      </c>
      <c r="R130" s="77" t="s">
        <v>19</v>
      </c>
      <c r="S130" s="62" t="s">
        <v>19</v>
      </c>
      <c r="T130" s="62" t="s">
        <v>19</v>
      </c>
      <c r="U130" s="62" t="s">
        <v>19</v>
      </c>
      <c r="V130" s="54" t="s">
        <v>19</v>
      </c>
    </row>
    <row r="131" spans="1:22" x14ac:dyDescent="0.3">
      <c r="A131" s="62"/>
      <c r="B131" s="79"/>
      <c r="C131" s="62"/>
      <c r="D131" s="62"/>
      <c r="E131" s="76"/>
      <c r="F131" s="6" t="s">
        <v>29</v>
      </c>
      <c r="G131" s="4" t="s">
        <v>19</v>
      </c>
      <c r="H131" s="4" t="s">
        <v>19</v>
      </c>
      <c r="I131" s="4" t="s">
        <v>19</v>
      </c>
      <c r="J131" s="50" t="s">
        <v>19</v>
      </c>
      <c r="K131" s="4" t="s">
        <v>19</v>
      </c>
      <c r="L131" s="4" t="s">
        <v>19</v>
      </c>
      <c r="M131" s="38" t="s">
        <v>19</v>
      </c>
      <c r="N131" s="62"/>
      <c r="O131" s="62"/>
      <c r="P131" s="62"/>
      <c r="Q131" s="62"/>
      <c r="R131" s="77"/>
      <c r="S131" s="62"/>
      <c r="T131" s="62"/>
      <c r="U131" s="62"/>
      <c r="V131" s="55"/>
    </row>
    <row r="132" spans="1:22" ht="78.75" customHeight="1" x14ac:dyDescent="0.3">
      <c r="A132" s="62"/>
      <c r="B132" s="79"/>
      <c r="C132" s="62"/>
      <c r="D132" s="62"/>
      <c r="E132" s="76"/>
      <c r="F132" s="6" t="s">
        <v>24</v>
      </c>
      <c r="G132" s="4" t="s">
        <v>19</v>
      </c>
      <c r="H132" s="4" t="s">
        <v>19</v>
      </c>
      <c r="I132" s="4" t="s">
        <v>19</v>
      </c>
      <c r="J132" s="50" t="s">
        <v>19</v>
      </c>
      <c r="K132" s="4" t="s">
        <v>19</v>
      </c>
      <c r="L132" s="4" t="s">
        <v>19</v>
      </c>
      <c r="M132" s="38" t="s">
        <v>19</v>
      </c>
      <c r="N132" s="62"/>
      <c r="O132" s="62"/>
      <c r="P132" s="62"/>
      <c r="Q132" s="62"/>
      <c r="R132" s="77"/>
      <c r="S132" s="62"/>
      <c r="T132" s="62"/>
      <c r="U132" s="62"/>
      <c r="V132" s="56"/>
    </row>
    <row r="133" spans="1:22" ht="80.25" customHeight="1" x14ac:dyDescent="0.3">
      <c r="A133" s="90">
        <v>5</v>
      </c>
      <c r="B133" s="104" t="s">
        <v>69</v>
      </c>
      <c r="C133" s="90">
        <f t="shared" ref="C133:D133" si="38">C130</f>
        <v>2022</v>
      </c>
      <c r="D133" s="90">
        <f t="shared" si="38"/>
        <v>2027</v>
      </c>
      <c r="E133" s="103" t="s">
        <v>22</v>
      </c>
      <c r="F133" s="10" t="s">
        <v>28</v>
      </c>
      <c r="G133" s="11">
        <f>G134+G135</f>
        <v>9522154.4499999993</v>
      </c>
      <c r="H133" s="11">
        <f>H134+H135</f>
        <v>4190622</v>
      </c>
      <c r="I133" s="16">
        <f>I134+I135</f>
        <v>1349972.45</v>
      </c>
      <c r="J133" s="44">
        <v>4281560</v>
      </c>
      <c r="K133" s="11">
        <v>300000</v>
      </c>
      <c r="L133" s="11">
        <f t="shared" ref="L133" si="39">L134+L135</f>
        <v>0</v>
      </c>
      <c r="M133" s="37"/>
      <c r="N133" s="90" t="s">
        <v>19</v>
      </c>
      <c r="O133" s="90" t="s">
        <v>19</v>
      </c>
      <c r="P133" s="90" t="s">
        <v>19</v>
      </c>
      <c r="Q133" s="90" t="s">
        <v>19</v>
      </c>
      <c r="R133" s="91" t="s">
        <v>19</v>
      </c>
      <c r="S133" s="90" t="s">
        <v>19</v>
      </c>
      <c r="T133" s="90" t="s">
        <v>19</v>
      </c>
      <c r="U133" s="90" t="s">
        <v>19</v>
      </c>
      <c r="V133" s="54" t="s">
        <v>19</v>
      </c>
    </row>
    <row r="134" spans="1:22" ht="24.75" customHeight="1" x14ac:dyDescent="0.3">
      <c r="A134" s="90"/>
      <c r="B134" s="104"/>
      <c r="C134" s="90"/>
      <c r="D134" s="90"/>
      <c r="E134" s="103"/>
      <c r="F134" s="10" t="s">
        <v>29</v>
      </c>
      <c r="G134" s="11">
        <f>SUM(H134:L134)</f>
        <v>5517438.6500000004</v>
      </c>
      <c r="H134" s="16">
        <f>SUM(H137+H140+H143+H146+H149)</f>
        <v>554062.19999999995</v>
      </c>
      <c r="I134" s="16">
        <f>SUM(I137+I140+I143+I146+I149)</f>
        <v>1349972.45</v>
      </c>
      <c r="J134" s="44">
        <v>3313404</v>
      </c>
      <c r="K134" s="11">
        <v>300000</v>
      </c>
      <c r="L134" s="11">
        <v>0</v>
      </c>
      <c r="M134" s="37"/>
      <c r="N134" s="90"/>
      <c r="O134" s="90"/>
      <c r="P134" s="90"/>
      <c r="Q134" s="90"/>
      <c r="R134" s="91"/>
      <c r="S134" s="90"/>
      <c r="T134" s="90"/>
      <c r="U134" s="90"/>
      <c r="V134" s="55"/>
    </row>
    <row r="135" spans="1:22" ht="27.75" customHeight="1" x14ac:dyDescent="0.3">
      <c r="A135" s="90"/>
      <c r="B135" s="104"/>
      <c r="C135" s="90"/>
      <c r="D135" s="90"/>
      <c r="E135" s="103"/>
      <c r="F135" s="10" t="s">
        <v>24</v>
      </c>
      <c r="G135" s="16">
        <f>SUM(H135:L135)</f>
        <v>4004715.8</v>
      </c>
      <c r="H135" s="16">
        <f>SUM(H138+H141+H144+H147+H150)</f>
        <v>3636559.8</v>
      </c>
      <c r="I135" s="11">
        <v>0</v>
      </c>
      <c r="J135" s="46">
        <v>368156</v>
      </c>
      <c r="K135" s="11">
        <v>0</v>
      </c>
      <c r="L135" s="11">
        <v>0</v>
      </c>
      <c r="M135" s="37"/>
      <c r="N135" s="90"/>
      <c r="O135" s="90"/>
      <c r="P135" s="90"/>
      <c r="Q135" s="90"/>
      <c r="R135" s="91"/>
      <c r="S135" s="90"/>
      <c r="T135" s="90"/>
      <c r="U135" s="90"/>
      <c r="V135" s="56"/>
    </row>
    <row r="136" spans="1:22" s="45" customFormat="1" ht="42.75" customHeight="1" x14ac:dyDescent="0.3">
      <c r="A136" s="90">
        <v>5.0999999999999996</v>
      </c>
      <c r="B136" s="104" t="s">
        <v>70</v>
      </c>
      <c r="C136" s="103">
        <f t="shared" ref="C136:D136" si="40">C130</f>
        <v>2022</v>
      </c>
      <c r="D136" s="103">
        <f t="shared" si="40"/>
        <v>2027</v>
      </c>
      <c r="E136" s="103" t="s">
        <v>22</v>
      </c>
      <c r="F136" s="43" t="s">
        <v>28</v>
      </c>
      <c r="G136" s="46">
        <f>G137+G138</f>
        <v>750000</v>
      </c>
      <c r="H136" s="46">
        <f>SUM(H137:H138)</f>
        <v>750000</v>
      </c>
      <c r="I136" s="46">
        <f t="shared" ref="I136:L136" si="41">I137+I138</f>
        <v>0</v>
      </c>
      <c r="J136" s="46">
        <f t="shared" si="41"/>
        <v>0</v>
      </c>
      <c r="K136" s="46">
        <v>0</v>
      </c>
      <c r="L136" s="46">
        <f t="shared" si="41"/>
        <v>0</v>
      </c>
      <c r="M136" s="46"/>
      <c r="N136" s="90" t="s">
        <v>39</v>
      </c>
      <c r="O136" s="90" t="s">
        <v>31</v>
      </c>
      <c r="P136" s="90">
        <v>2</v>
      </c>
      <c r="Q136" s="90">
        <v>1</v>
      </c>
      <c r="R136" s="91">
        <v>0</v>
      </c>
      <c r="S136" s="90">
        <v>0</v>
      </c>
      <c r="T136" s="90">
        <v>1</v>
      </c>
      <c r="U136" s="90">
        <v>0</v>
      </c>
      <c r="V136" s="54">
        <v>0</v>
      </c>
    </row>
    <row r="137" spans="1:22" ht="21.75" customHeight="1" x14ac:dyDescent="0.3">
      <c r="A137" s="90"/>
      <c r="B137" s="104"/>
      <c r="C137" s="103"/>
      <c r="D137" s="103"/>
      <c r="E137" s="103"/>
      <c r="F137" s="10" t="s">
        <v>29</v>
      </c>
      <c r="G137" s="11">
        <v>75000</v>
      </c>
      <c r="H137" s="11">
        <v>75000</v>
      </c>
      <c r="I137" s="11">
        <v>0</v>
      </c>
      <c r="J137" s="46">
        <v>0</v>
      </c>
      <c r="K137" s="11">
        <v>0</v>
      </c>
      <c r="L137" s="11">
        <v>0</v>
      </c>
      <c r="M137" s="37"/>
      <c r="N137" s="90"/>
      <c r="O137" s="90"/>
      <c r="P137" s="90"/>
      <c r="Q137" s="90"/>
      <c r="R137" s="91"/>
      <c r="S137" s="90"/>
      <c r="T137" s="90"/>
      <c r="U137" s="90"/>
      <c r="V137" s="55"/>
    </row>
    <row r="138" spans="1:22" ht="24" customHeight="1" x14ac:dyDescent="0.3">
      <c r="A138" s="90"/>
      <c r="B138" s="104"/>
      <c r="C138" s="103"/>
      <c r="D138" s="103"/>
      <c r="E138" s="103"/>
      <c r="F138" s="10" t="s">
        <v>24</v>
      </c>
      <c r="G138" s="11">
        <v>675000</v>
      </c>
      <c r="H138" s="11">
        <v>675000</v>
      </c>
      <c r="I138" s="11">
        <v>0</v>
      </c>
      <c r="J138" s="46">
        <v>0</v>
      </c>
      <c r="K138" s="11">
        <v>0</v>
      </c>
      <c r="L138" s="11">
        <v>0</v>
      </c>
      <c r="M138" s="37"/>
      <c r="N138" s="90"/>
      <c r="O138" s="90"/>
      <c r="P138" s="90"/>
      <c r="Q138" s="90"/>
      <c r="R138" s="91"/>
      <c r="S138" s="90"/>
      <c r="T138" s="90"/>
      <c r="U138" s="90"/>
      <c r="V138" s="56"/>
    </row>
    <row r="139" spans="1:22" ht="34.5" customHeight="1" x14ac:dyDescent="0.3">
      <c r="A139" s="90">
        <v>5.2</v>
      </c>
      <c r="B139" s="79" t="s">
        <v>134</v>
      </c>
      <c r="C139" s="103">
        <f t="shared" ref="C139:D139" si="42">C130</f>
        <v>2022</v>
      </c>
      <c r="D139" s="103">
        <f t="shared" si="42"/>
        <v>2027</v>
      </c>
      <c r="E139" s="103" t="s">
        <v>22</v>
      </c>
      <c r="F139" s="32" t="s">
        <v>28</v>
      </c>
      <c r="G139" s="31">
        <v>3731000</v>
      </c>
      <c r="H139" s="33">
        <f t="shared" ref="H139:L139" si="43">H140+H141</f>
        <v>150000</v>
      </c>
      <c r="I139" s="33">
        <f t="shared" si="43"/>
        <v>0</v>
      </c>
      <c r="J139" s="46">
        <v>3281000</v>
      </c>
      <c r="K139" s="33">
        <v>300000</v>
      </c>
      <c r="L139" s="33">
        <f t="shared" si="43"/>
        <v>0</v>
      </c>
      <c r="M139" s="37">
        <v>0</v>
      </c>
      <c r="N139" s="90" t="s">
        <v>40</v>
      </c>
      <c r="O139" s="90" t="s">
        <v>31</v>
      </c>
      <c r="P139" s="90">
        <v>3</v>
      </c>
      <c r="Q139" s="90">
        <v>1</v>
      </c>
      <c r="R139" s="91">
        <v>0</v>
      </c>
      <c r="S139" s="90">
        <v>1</v>
      </c>
      <c r="T139" s="90">
        <v>1</v>
      </c>
      <c r="U139" s="90">
        <v>0</v>
      </c>
      <c r="V139" s="54">
        <v>0</v>
      </c>
    </row>
    <row r="140" spans="1:22" ht="21.75" customHeight="1" x14ac:dyDescent="0.3">
      <c r="A140" s="90"/>
      <c r="B140" s="79"/>
      <c r="C140" s="103"/>
      <c r="D140" s="103"/>
      <c r="E140" s="103"/>
      <c r="F140" s="32" t="s">
        <v>29</v>
      </c>
      <c r="G140" s="33">
        <f>SUM(H140:L140)</f>
        <v>2862900</v>
      </c>
      <c r="H140" s="31">
        <v>150000</v>
      </c>
      <c r="I140" s="31">
        <v>0</v>
      </c>
      <c r="J140" s="46">
        <v>2412900</v>
      </c>
      <c r="K140" s="11">
        <v>300000</v>
      </c>
      <c r="L140" s="11">
        <v>0</v>
      </c>
      <c r="M140" s="37">
        <v>0</v>
      </c>
      <c r="N140" s="90"/>
      <c r="O140" s="90"/>
      <c r="P140" s="90"/>
      <c r="Q140" s="90"/>
      <c r="R140" s="91"/>
      <c r="S140" s="90"/>
      <c r="T140" s="90"/>
      <c r="U140" s="90"/>
      <c r="V140" s="55"/>
    </row>
    <row r="141" spans="1:22" ht="126.75" customHeight="1" x14ac:dyDescent="0.3">
      <c r="A141" s="90"/>
      <c r="B141" s="79"/>
      <c r="C141" s="103"/>
      <c r="D141" s="103"/>
      <c r="E141" s="103"/>
      <c r="F141" s="32" t="s">
        <v>24</v>
      </c>
      <c r="G141" s="33">
        <f>SUM(H141:L141)</f>
        <v>868100</v>
      </c>
      <c r="H141" s="31">
        <v>0</v>
      </c>
      <c r="I141" s="31">
        <v>0</v>
      </c>
      <c r="J141" s="46">
        <v>868100</v>
      </c>
      <c r="K141" s="11">
        <v>0</v>
      </c>
      <c r="L141" s="11">
        <v>0</v>
      </c>
      <c r="M141" s="37">
        <v>0</v>
      </c>
      <c r="N141" s="90"/>
      <c r="O141" s="90"/>
      <c r="P141" s="90"/>
      <c r="Q141" s="90"/>
      <c r="R141" s="91"/>
      <c r="S141" s="90"/>
      <c r="T141" s="90"/>
      <c r="U141" s="90"/>
      <c r="V141" s="56"/>
    </row>
    <row r="142" spans="1:22" ht="41.25" customHeight="1" x14ac:dyDescent="0.3">
      <c r="A142" s="90">
        <v>5.3</v>
      </c>
      <c r="B142" s="104" t="s">
        <v>132</v>
      </c>
      <c r="C142" s="103">
        <f t="shared" ref="C142:D142" si="44">C130</f>
        <v>2022</v>
      </c>
      <c r="D142" s="103">
        <f t="shared" si="44"/>
        <v>2027</v>
      </c>
      <c r="E142" s="103" t="s">
        <v>22</v>
      </c>
      <c r="F142" s="32" t="s">
        <v>28</v>
      </c>
      <c r="G142" s="16">
        <v>7540622</v>
      </c>
      <c r="H142" s="16">
        <f t="shared" ref="H142:L142" si="45">H143+H144</f>
        <v>3290622</v>
      </c>
      <c r="I142" s="16">
        <v>3500000</v>
      </c>
      <c r="J142" s="44">
        <v>750000</v>
      </c>
      <c r="K142" s="16">
        <f t="shared" si="45"/>
        <v>0</v>
      </c>
      <c r="L142" s="16">
        <f t="shared" si="45"/>
        <v>0</v>
      </c>
      <c r="M142" s="16">
        <v>0</v>
      </c>
      <c r="N142" s="90" t="s">
        <v>41</v>
      </c>
      <c r="O142" s="90" t="s">
        <v>31</v>
      </c>
      <c r="P142" s="90">
        <v>8</v>
      </c>
      <c r="Q142" s="90">
        <v>3</v>
      </c>
      <c r="R142" s="91">
        <v>3</v>
      </c>
      <c r="S142" s="90">
        <v>1</v>
      </c>
      <c r="T142" s="90">
        <v>1</v>
      </c>
      <c r="U142" s="90">
        <v>0</v>
      </c>
      <c r="V142" s="54">
        <v>0</v>
      </c>
    </row>
    <row r="143" spans="1:22" ht="36" customHeight="1" x14ac:dyDescent="0.3">
      <c r="A143" s="90"/>
      <c r="B143" s="104"/>
      <c r="C143" s="103"/>
      <c r="D143" s="103"/>
      <c r="E143" s="103"/>
      <c r="F143" s="32" t="s">
        <v>29</v>
      </c>
      <c r="G143" s="16">
        <v>1354062.2</v>
      </c>
      <c r="H143" s="16">
        <v>329062.2</v>
      </c>
      <c r="I143" s="16">
        <v>350000</v>
      </c>
      <c r="J143" s="44">
        <v>675000</v>
      </c>
      <c r="K143" s="16">
        <v>0</v>
      </c>
      <c r="L143" s="16">
        <v>0</v>
      </c>
      <c r="M143" s="16">
        <v>0</v>
      </c>
      <c r="N143" s="90"/>
      <c r="O143" s="90"/>
      <c r="P143" s="90"/>
      <c r="Q143" s="90"/>
      <c r="R143" s="91"/>
      <c r="S143" s="90"/>
      <c r="T143" s="90"/>
      <c r="U143" s="90"/>
      <c r="V143" s="55"/>
    </row>
    <row r="144" spans="1:22" ht="45.75" customHeight="1" x14ac:dyDescent="0.3">
      <c r="A144" s="90"/>
      <c r="B144" s="104"/>
      <c r="C144" s="103"/>
      <c r="D144" s="103"/>
      <c r="E144" s="103"/>
      <c r="F144" s="32" t="s">
        <v>24</v>
      </c>
      <c r="G144" s="16">
        <v>6186559.7999999998</v>
      </c>
      <c r="H144" s="16">
        <v>2961559.8</v>
      </c>
      <c r="I144" s="16">
        <v>3150000</v>
      </c>
      <c r="J144" s="44">
        <v>75000</v>
      </c>
      <c r="K144" s="16">
        <v>0</v>
      </c>
      <c r="L144" s="16">
        <v>0</v>
      </c>
      <c r="M144" s="16">
        <v>0</v>
      </c>
      <c r="N144" s="90"/>
      <c r="O144" s="90"/>
      <c r="P144" s="90"/>
      <c r="Q144" s="90"/>
      <c r="R144" s="91"/>
      <c r="S144" s="90"/>
      <c r="T144" s="90"/>
      <c r="U144" s="90"/>
      <c r="V144" s="56"/>
    </row>
    <row r="145" spans="1:22" s="45" customFormat="1" ht="43.5" customHeight="1" x14ac:dyDescent="0.3">
      <c r="A145" s="90">
        <v>5.4</v>
      </c>
      <c r="B145" s="100" t="s">
        <v>71</v>
      </c>
      <c r="C145" s="103">
        <v>2022</v>
      </c>
      <c r="D145" s="103">
        <v>2026</v>
      </c>
      <c r="E145" s="103" t="s">
        <v>22</v>
      </c>
      <c r="F145" s="43" t="s">
        <v>28</v>
      </c>
      <c r="G145" s="44">
        <f>G146+G147</f>
        <v>924893</v>
      </c>
      <c r="H145" s="44">
        <f t="shared" ref="H145:K145" si="46">H146+H147</f>
        <v>0</v>
      </c>
      <c r="I145" s="44">
        <f t="shared" si="46"/>
        <v>924893</v>
      </c>
      <c r="J145" s="44">
        <f t="shared" si="46"/>
        <v>0</v>
      </c>
      <c r="K145" s="44">
        <f t="shared" si="46"/>
        <v>0</v>
      </c>
      <c r="L145" s="44">
        <f>SUM(L146:L147)</f>
        <v>0</v>
      </c>
      <c r="M145" s="44">
        <v>0</v>
      </c>
      <c r="N145" s="90" t="s">
        <v>42</v>
      </c>
      <c r="O145" s="90" t="s">
        <v>31</v>
      </c>
      <c r="P145" s="90">
        <v>4308</v>
      </c>
      <c r="Q145" s="90">
        <v>0</v>
      </c>
      <c r="R145" s="91">
        <v>4308</v>
      </c>
      <c r="S145" s="90">
        <v>0</v>
      </c>
      <c r="T145" s="90">
        <v>0</v>
      </c>
      <c r="U145" s="90">
        <v>0</v>
      </c>
      <c r="V145" s="108">
        <v>0</v>
      </c>
    </row>
    <row r="146" spans="1:22" x14ac:dyDescent="0.3">
      <c r="A146" s="90"/>
      <c r="B146" s="101"/>
      <c r="C146" s="103"/>
      <c r="D146" s="103"/>
      <c r="E146" s="103"/>
      <c r="F146" s="10" t="s">
        <v>29</v>
      </c>
      <c r="G146" s="16">
        <v>924893</v>
      </c>
      <c r="H146" s="16">
        <v>0</v>
      </c>
      <c r="I146" s="16">
        <v>924893</v>
      </c>
      <c r="J146" s="44">
        <v>0</v>
      </c>
      <c r="K146" s="16">
        <v>0</v>
      </c>
      <c r="L146" s="16">
        <v>0</v>
      </c>
      <c r="M146" s="16">
        <v>0</v>
      </c>
      <c r="N146" s="90"/>
      <c r="O146" s="90"/>
      <c r="P146" s="90"/>
      <c r="Q146" s="90"/>
      <c r="R146" s="91"/>
      <c r="S146" s="90"/>
      <c r="T146" s="90"/>
      <c r="U146" s="90"/>
      <c r="V146" s="109"/>
    </row>
    <row r="147" spans="1:22" ht="21" customHeight="1" x14ac:dyDescent="0.3">
      <c r="A147" s="90"/>
      <c r="B147" s="102"/>
      <c r="C147" s="103"/>
      <c r="D147" s="103"/>
      <c r="E147" s="103"/>
      <c r="F147" s="10" t="s">
        <v>24</v>
      </c>
      <c r="G147" s="16">
        <v>0</v>
      </c>
      <c r="H147" s="16">
        <v>0</v>
      </c>
      <c r="I147" s="16">
        <v>0</v>
      </c>
      <c r="J147" s="44">
        <v>0</v>
      </c>
      <c r="K147" s="16">
        <v>0</v>
      </c>
      <c r="L147" s="16">
        <v>0</v>
      </c>
      <c r="M147" s="16">
        <v>0</v>
      </c>
      <c r="N147" s="90"/>
      <c r="O147" s="90"/>
      <c r="P147" s="90"/>
      <c r="Q147" s="90"/>
      <c r="R147" s="91"/>
      <c r="S147" s="90"/>
      <c r="T147" s="90"/>
      <c r="U147" s="90"/>
      <c r="V147" s="110"/>
    </row>
    <row r="148" spans="1:22" ht="64.5" customHeight="1" x14ac:dyDescent="0.3">
      <c r="A148" s="92">
        <v>5.5</v>
      </c>
      <c r="B148" s="100" t="s">
        <v>131</v>
      </c>
      <c r="C148" s="103">
        <v>2022</v>
      </c>
      <c r="D148" s="103">
        <v>2026</v>
      </c>
      <c r="E148" s="103" t="s">
        <v>22</v>
      </c>
      <c r="F148" s="32" t="s">
        <v>28</v>
      </c>
      <c r="G148" s="16">
        <f>G149+G150</f>
        <v>645715</v>
      </c>
      <c r="H148" s="16">
        <f t="shared" ref="H148:L148" si="47">H149+H150</f>
        <v>0</v>
      </c>
      <c r="I148" s="16">
        <v>395155</v>
      </c>
      <c r="J148" s="44">
        <v>250560</v>
      </c>
      <c r="K148" s="16">
        <f t="shared" si="47"/>
        <v>0</v>
      </c>
      <c r="L148" s="16">
        <f t="shared" si="47"/>
        <v>0</v>
      </c>
      <c r="M148" s="16">
        <v>0</v>
      </c>
      <c r="N148" s="90" t="s">
        <v>89</v>
      </c>
      <c r="O148" s="90" t="s">
        <v>31</v>
      </c>
      <c r="P148" s="92">
        <v>3</v>
      </c>
      <c r="Q148" s="92">
        <v>0</v>
      </c>
      <c r="R148" s="95">
        <v>3</v>
      </c>
      <c r="S148" s="92">
        <v>1</v>
      </c>
      <c r="T148" s="92">
        <v>0</v>
      </c>
      <c r="U148" s="92">
        <v>0</v>
      </c>
      <c r="V148" s="54">
        <v>0</v>
      </c>
    </row>
    <row r="149" spans="1:22" ht="30.75" customHeight="1" x14ac:dyDescent="0.3">
      <c r="A149" s="93"/>
      <c r="B149" s="101"/>
      <c r="C149" s="103"/>
      <c r="D149" s="103"/>
      <c r="E149" s="103"/>
      <c r="F149" s="32" t="s">
        <v>29</v>
      </c>
      <c r="G149" s="16">
        <v>300583.45</v>
      </c>
      <c r="H149" s="16">
        <v>0</v>
      </c>
      <c r="I149" s="16">
        <v>75079.45</v>
      </c>
      <c r="J149" s="44">
        <v>225504</v>
      </c>
      <c r="K149" s="16">
        <v>0</v>
      </c>
      <c r="L149" s="16">
        <v>0</v>
      </c>
      <c r="M149" s="16">
        <v>0</v>
      </c>
      <c r="N149" s="90"/>
      <c r="O149" s="90"/>
      <c r="P149" s="93"/>
      <c r="Q149" s="93"/>
      <c r="R149" s="96"/>
      <c r="S149" s="93"/>
      <c r="T149" s="93"/>
      <c r="U149" s="93"/>
      <c r="V149" s="55"/>
    </row>
    <row r="150" spans="1:22" ht="72" customHeight="1" x14ac:dyDescent="0.3">
      <c r="A150" s="94"/>
      <c r="B150" s="102"/>
      <c r="C150" s="103"/>
      <c r="D150" s="103"/>
      <c r="E150" s="103"/>
      <c r="F150" s="32" t="s">
        <v>24</v>
      </c>
      <c r="G150" s="16">
        <v>345131.55</v>
      </c>
      <c r="H150" s="16">
        <v>0</v>
      </c>
      <c r="I150" s="16">
        <v>320075.55</v>
      </c>
      <c r="J150" s="44">
        <v>25056</v>
      </c>
      <c r="K150" s="16">
        <v>0</v>
      </c>
      <c r="L150" s="16">
        <v>0</v>
      </c>
      <c r="M150" s="16">
        <v>0</v>
      </c>
      <c r="N150" s="90"/>
      <c r="O150" s="90"/>
      <c r="P150" s="94"/>
      <c r="Q150" s="94"/>
      <c r="R150" s="97"/>
      <c r="S150" s="94"/>
      <c r="T150" s="94"/>
      <c r="U150" s="94"/>
      <c r="V150" s="56"/>
    </row>
    <row r="151" spans="1:22" ht="36.75" customHeight="1" x14ac:dyDescent="0.3">
      <c r="A151" s="62" t="s">
        <v>12</v>
      </c>
      <c r="B151" s="79" t="s">
        <v>68</v>
      </c>
      <c r="C151" s="76">
        <f t="shared" ref="C151:D154" si="48">C130</f>
        <v>2022</v>
      </c>
      <c r="D151" s="76">
        <f t="shared" si="48"/>
        <v>2027</v>
      </c>
      <c r="E151" s="76" t="s">
        <v>22</v>
      </c>
      <c r="F151" s="6" t="s">
        <v>28</v>
      </c>
      <c r="G151" s="4" t="s">
        <v>11</v>
      </c>
      <c r="H151" s="4" t="s">
        <v>11</v>
      </c>
      <c r="I151" s="4" t="s">
        <v>11</v>
      </c>
      <c r="J151" s="50" t="s">
        <v>11</v>
      </c>
      <c r="K151" s="4" t="s">
        <v>11</v>
      </c>
      <c r="L151" s="4" t="s">
        <v>11</v>
      </c>
      <c r="M151" s="34" t="s">
        <v>11</v>
      </c>
      <c r="N151" s="62" t="s">
        <v>11</v>
      </c>
      <c r="O151" s="62" t="s">
        <v>11</v>
      </c>
      <c r="P151" s="62" t="s">
        <v>11</v>
      </c>
      <c r="Q151" s="62" t="s">
        <v>11</v>
      </c>
      <c r="R151" s="77" t="s">
        <v>11</v>
      </c>
      <c r="S151" s="62" t="s">
        <v>11</v>
      </c>
      <c r="T151" s="62" t="s">
        <v>11</v>
      </c>
      <c r="U151" s="62" t="s">
        <v>11</v>
      </c>
      <c r="V151" s="54">
        <v>0</v>
      </c>
    </row>
    <row r="152" spans="1:22" ht="18.75" customHeight="1" x14ac:dyDescent="0.3">
      <c r="A152" s="62"/>
      <c r="B152" s="79"/>
      <c r="C152" s="76"/>
      <c r="D152" s="76"/>
      <c r="E152" s="76"/>
      <c r="F152" s="6" t="s">
        <v>29</v>
      </c>
      <c r="G152" s="4" t="s">
        <v>11</v>
      </c>
      <c r="H152" s="4" t="s">
        <v>11</v>
      </c>
      <c r="I152" s="4" t="s">
        <v>11</v>
      </c>
      <c r="J152" s="50" t="s">
        <v>11</v>
      </c>
      <c r="K152" s="4" t="s">
        <v>11</v>
      </c>
      <c r="L152" s="4" t="s">
        <v>11</v>
      </c>
      <c r="M152" s="34" t="s">
        <v>11</v>
      </c>
      <c r="N152" s="62"/>
      <c r="O152" s="62"/>
      <c r="P152" s="62"/>
      <c r="Q152" s="62"/>
      <c r="R152" s="77"/>
      <c r="S152" s="62"/>
      <c r="T152" s="62"/>
      <c r="U152" s="62"/>
      <c r="V152" s="55"/>
    </row>
    <row r="153" spans="1:22" ht="18" customHeight="1" x14ac:dyDescent="0.3">
      <c r="A153" s="62"/>
      <c r="B153" s="79"/>
      <c r="C153" s="76"/>
      <c r="D153" s="76"/>
      <c r="E153" s="76"/>
      <c r="F153" s="6" t="s">
        <v>24</v>
      </c>
      <c r="G153" s="4" t="s">
        <v>11</v>
      </c>
      <c r="H153" s="4" t="s">
        <v>11</v>
      </c>
      <c r="I153" s="4" t="s">
        <v>11</v>
      </c>
      <c r="J153" s="50" t="s">
        <v>11</v>
      </c>
      <c r="K153" s="4" t="s">
        <v>11</v>
      </c>
      <c r="L153" s="4" t="s">
        <v>11</v>
      </c>
      <c r="M153" s="34" t="s">
        <v>11</v>
      </c>
      <c r="N153" s="62"/>
      <c r="O153" s="62"/>
      <c r="P153" s="62"/>
      <c r="Q153" s="62"/>
      <c r="R153" s="77"/>
      <c r="S153" s="62"/>
      <c r="T153" s="62"/>
      <c r="U153" s="62"/>
      <c r="V153" s="56"/>
    </row>
    <row r="154" spans="1:22" ht="33" customHeight="1" x14ac:dyDescent="0.3">
      <c r="A154" s="62">
        <v>6</v>
      </c>
      <c r="B154" s="79" t="s">
        <v>64</v>
      </c>
      <c r="C154" s="76">
        <f t="shared" si="48"/>
        <v>2022</v>
      </c>
      <c r="D154" s="76">
        <f t="shared" si="48"/>
        <v>2027</v>
      </c>
      <c r="E154" s="76" t="s">
        <v>22</v>
      </c>
      <c r="F154" s="6" t="s">
        <v>28</v>
      </c>
      <c r="G154" s="18">
        <f>G155+G156+G157</f>
        <v>2408400</v>
      </c>
      <c r="H154" s="18">
        <f t="shared" ref="H154:L154" si="49">H155+H156+H157</f>
        <v>2408400</v>
      </c>
      <c r="I154" s="18">
        <f t="shared" si="49"/>
        <v>0</v>
      </c>
      <c r="J154" s="51">
        <f t="shared" si="49"/>
        <v>0</v>
      </c>
      <c r="K154" s="18">
        <f t="shared" si="49"/>
        <v>0</v>
      </c>
      <c r="L154" s="18">
        <f t="shared" si="49"/>
        <v>0</v>
      </c>
      <c r="M154" s="18">
        <v>0</v>
      </c>
      <c r="N154" s="62" t="s">
        <v>11</v>
      </c>
      <c r="O154" s="62" t="s">
        <v>11</v>
      </c>
      <c r="P154" s="62" t="s">
        <v>11</v>
      </c>
      <c r="Q154" s="62" t="s">
        <v>11</v>
      </c>
      <c r="R154" s="77" t="s">
        <v>11</v>
      </c>
      <c r="S154" s="62" t="s">
        <v>11</v>
      </c>
      <c r="T154" s="62" t="s">
        <v>11</v>
      </c>
      <c r="U154" s="62" t="s">
        <v>11</v>
      </c>
      <c r="V154" s="54">
        <v>0</v>
      </c>
    </row>
    <row r="155" spans="1:22" ht="24" customHeight="1" x14ac:dyDescent="0.3">
      <c r="A155" s="62"/>
      <c r="B155" s="79"/>
      <c r="C155" s="76"/>
      <c r="D155" s="76"/>
      <c r="E155" s="76"/>
      <c r="F155" s="6" t="s">
        <v>29</v>
      </c>
      <c r="G155" s="18">
        <v>963.36</v>
      </c>
      <c r="H155" s="18">
        <f t="shared" ref="H155" si="50">H159</f>
        <v>963.36</v>
      </c>
      <c r="I155" s="18">
        <v>0</v>
      </c>
      <c r="J155" s="51">
        <v>0</v>
      </c>
      <c r="K155" s="18">
        <v>0</v>
      </c>
      <c r="L155" s="18">
        <v>0</v>
      </c>
      <c r="M155" s="18">
        <v>0</v>
      </c>
      <c r="N155" s="62"/>
      <c r="O155" s="62"/>
      <c r="P155" s="62"/>
      <c r="Q155" s="62"/>
      <c r="R155" s="77"/>
      <c r="S155" s="62"/>
      <c r="T155" s="62"/>
      <c r="U155" s="62"/>
      <c r="V155" s="55"/>
    </row>
    <row r="156" spans="1:22" ht="20.25" customHeight="1" x14ac:dyDescent="0.3">
      <c r="A156" s="62"/>
      <c r="B156" s="79"/>
      <c r="C156" s="76"/>
      <c r="D156" s="76"/>
      <c r="E156" s="76"/>
      <c r="F156" s="6" t="s">
        <v>24</v>
      </c>
      <c r="G156" s="18">
        <v>47204.639999999999</v>
      </c>
      <c r="H156" s="18">
        <f>H160</f>
        <v>47204.639999999999</v>
      </c>
      <c r="I156" s="18">
        <v>0</v>
      </c>
      <c r="J156" s="51">
        <v>0</v>
      </c>
      <c r="K156" s="18">
        <v>0</v>
      </c>
      <c r="L156" s="18">
        <v>0</v>
      </c>
      <c r="M156" s="18">
        <v>0</v>
      </c>
      <c r="N156" s="62"/>
      <c r="O156" s="62"/>
      <c r="P156" s="62"/>
      <c r="Q156" s="62"/>
      <c r="R156" s="77"/>
      <c r="S156" s="62"/>
      <c r="T156" s="62"/>
      <c r="U156" s="62"/>
      <c r="V156" s="55"/>
    </row>
    <row r="157" spans="1:22" x14ac:dyDescent="0.3">
      <c r="A157" s="62"/>
      <c r="B157" s="79"/>
      <c r="C157" s="76"/>
      <c r="D157" s="76"/>
      <c r="E157" s="76"/>
      <c r="F157" s="3" t="s">
        <v>47</v>
      </c>
      <c r="G157" s="18">
        <v>2360232</v>
      </c>
      <c r="H157" s="18">
        <v>2360232</v>
      </c>
      <c r="I157" s="18">
        <v>0</v>
      </c>
      <c r="J157" s="51">
        <v>0</v>
      </c>
      <c r="K157" s="18">
        <v>0</v>
      </c>
      <c r="L157" s="18">
        <v>0</v>
      </c>
      <c r="M157" s="18">
        <v>0</v>
      </c>
      <c r="N157" s="62"/>
      <c r="O157" s="62"/>
      <c r="P157" s="62"/>
      <c r="Q157" s="62"/>
      <c r="R157" s="77"/>
      <c r="S157" s="62"/>
      <c r="T157" s="62"/>
      <c r="U157" s="62"/>
      <c r="V157" s="56"/>
    </row>
    <row r="158" spans="1:22" ht="20.399999999999999" x14ac:dyDescent="0.3">
      <c r="A158" s="62">
        <v>6.1</v>
      </c>
      <c r="B158" s="79" t="s">
        <v>65</v>
      </c>
      <c r="C158" s="62">
        <f t="shared" ref="C158:D158" si="51">C130</f>
        <v>2022</v>
      </c>
      <c r="D158" s="62">
        <f t="shared" si="51"/>
        <v>2027</v>
      </c>
      <c r="E158" s="62" t="s">
        <v>22</v>
      </c>
      <c r="F158" s="6" t="s">
        <v>28</v>
      </c>
      <c r="G158" s="18">
        <f>G159+G160+G161</f>
        <v>2408400</v>
      </c>
      <c r="H158" s="18">
        <f>H159+H160+H161</f>
        <v>2408400</v>
      </c>
      <c r="I158" s="18">
        <v>0</v>
      </c>
      <c r="J158" s="51">
        <v>0</v>
      </c>
      <c r="K158" s="18">
        <v>0</v>
      </c>
      <c r="L158" s="18">
        <v>0</v>
      </c>
      <c r="M158" s="18">
        <v>0</v>
      </c>
      <c r="N158" s="62" t="s">
        <v>48</v>
      </c>
      <c r="O158" s="62" t="s">
        <v>43</v>
      </c>
      <c r="P158" s="62">
        <v>94</v>
      </c>
      <c r="Q158" s="62">
        <v>94</v>
      </c>
      <c r="R158" s="62">
        <v>0</v>
      </c>
      <c r="S158" s="62">
        <v>0</v>
      </c>
      <c r="T158" s="62">
        <v>0</v>
      </c>
      <c r="U158" s="62">
        <v>0</v>
      </c>
      <c r="V158" s="54">
        <v>0</v>
      </c>
    </row>
    <row r="159" spans="1:22" x14ac:dyDescent="0.3">
      <c r="A159" s="62"/>
      <c r="B159" s="79"/>
      <c r="C159" s="62"/>
      <c r="D159" s="62"/>
      <c r="E159" s="62"/>
      <c r="F159" s="6" t="s">
        <v>29</v>
      </c>
      <c r="G159" s="18">
        <v>963.36</v>
      </c>
      <c r="H159" s="18">
        <v>963.36</v>
      </c>
      <c r="I159" s="18">
        <v>0</v>
      </c>
      <c r="J159" s="51">
        <v>0</v>
      </c>
      <c r="K159" s="18">
        <v>0</v>
      </c>
      <c r="L159" s="18">
        <v>0</v>
      </c>
      <c r="M159" s="18">
        <v>0</v>
      </c>
      <c r="N159" s="62"/>
      <c r="O159" s="62"/>
      <c r="P159" s="62"/>
      <c r="Q159" s="62"/>
      <c r="R159" s="62"/>
      <c r="S159" s="62"/>
      <c r="T159" s="62"/>
      <c r="U159" s="62"/>
      <c r="V159" s="55"/>
    </row>
    <row r="160" spans="1:22" x14ac:dyDescent="0.3">
      <c r="A160" s="62"/>
      <c r="B160" s="79"/>
      <c r="C160" s="62"/>
      <c r="D160" s="62"/>
      <c r="E160" s="62"/>
      <c r="F160" s="6" t="s">
        <v>24</v>
      </c>
      <c r="G160" s="18">
        <v>47204.639999999999</v>
      </c>
      <c r="H160" s="18">
        <v>47204.639999999999</v>
      </c>
      <c r="I160" s="18">
        <v>0</v>
      </c>
      <c r="J160" s="51">
        <v>0</v>
      </c>
      <c r="K160" s="18">
        <v>0</v>
      </c>
      <c r="L160" s="18">
        <v>0</v>
      </c>
      <c r="M160" s="18">
        <v>0</v>
      </c>
      <c r="N160" s="62"/>
      <c r="O160" s="62"/>
      <c r="P160" s="62"/>
      <c r="Q160" s="62"/>
      <c r="R160" s="62"/>
      <c r="S160" s="62"/>
      <c r="T160" s="62"/>
      <c r="U160" s="62"/>
      <c r="V160" s="55"/>
    </row>
    <row r="161" spans="1:22" x14ac:dyDescent="0.3">
      <c r="A161" s="62"/>
      <c r="B161" s="79"/>
      <c r="C161" s="62"/>
      <c r="D161" s="62"/>
      <c r="E161" s="62"/>
      <c r="F161" s="3" t="s">
        <v>47</v>
      </c>
      <c r="G161" s="18">
        <v>2360232</v>
      </c>
      <c r="H161" s="18">
        <v>2360232</v>
      </c>
      <c r="I161" s="18">
        <v>0</v>
      </c>
      <c r="J161" s="51">
        <v>0</v>
      </c>
      <c r="K161" s="18">
        <v>0</v>
      </c>
      <c r="L161" s="18">
        <v>0</v>
      </c>
      <c r="M161" s="18">
        <v>0</v>
      </c>
      <c r="N161" s="62"/>
      <c r="O161" s="62"/>
      <c r="P161" s="62"/>
      <c r="Q161" s="62"/>
      <c r="R161" s="62"/>
      <c r="S161" s="62"/>
      <c r="T161" s="62"/>
      <c r="U161" s="62"/>
      <c r="V161" s="56"/>
    </row>
    <row r="162" spans="1:22" ht="20.399999999999999" x14ac:dyDescent="0.3">
      <c r="A162" s="62" t="s">
        <v>44</v>
      </c>
      <c r="B162" s="62"/>
      <c r="C162" s="62">
        <f t="shared" ref="C162:D162" si="52">C130</f>
        <v>2022</v>
      </c>
      <c r="D162" s="62">
        <f t="shared" si="52"/>
        <v>2027</v>
      </c>
      <c r="E162" s="62"/>
      <c r="F162" s="6" t="s">
        <v>28</v>
      </c>
      <c r="G162" s="9">
        <f>SUM(G163:G165)</f>
        <v>75045786.099999994</v>
      </c>
      <c r="H162" s="7">
        <f>SUM(H163:H165)</f>
        <v>41560727.149999999</v>
      </c>
      <c r="I162" s="7">
        <f>I163+I164+I165</f>
        <v>8847785.5899999999</v>
      </c>
      <c r="J162" s="53">
        <f t="shared" ref="J162" si="53">J163+J164+J165</f>
        <v>14971973.57</v>
      </c>
      <c r="K162" s="7">
        <v>6837456.9299999997</v>
      </c>
      <c r="L162" s="7">
        <v>1742671.43</v>
      </c>
      <c r="M162" s="7">
        <v>1085171.43</v>
      </c>
      <c r="N162" s="62" t="s">
        <v>19</v>
      </c>
      <c r="O162" s="62" t="s">
        <v>19</v>
      </c>
      <c r="P162" s="62" t="s">
        <v>19</v>
      </c>
      <c r="Q162" s="62" t="s">
        <v>19</v>
      </c>
      <c r="R162" s="62" t="s">
        <v>19</v>
      </c>
      <c r="S162" s="62" t="s">
        <v>19</v>
      </c>
      <c r="T162" s="62" t="s">
        <v>19</v>
      </c>
      <c r="U162" s="62" t="s">
        <v>19</v>
      </c>
      <c r="V162" s="54" t="s">
        <v>19</v>
      </c>
    </row>
    <row r="163" spans="1:22" x14ac:dyDescent="0.3">
      <c r="A163" s="62"/>
      <c r="B163" s="62"/>
      <c r="C163" s="62"/>
      <c r="D163" s="62"/>
      <c r="E163" s="62"/>
      <c r="F163" s="6" t="s">
        <v>29</v>
      </c>
      <c r="G163" s="9">
        <f>SUM(H163:M163)</f>
        <v>34739353.799999997</v>
      </c>
      <c r="H163" s="7">
        <f>SUM(H14+G22+H32+H51+H134+H155)</f>
        <v>2590606.85</v>
      </c>
      <c r="I163" s="7">
        <f t="shared" ref="I163" si="54">SUM(I14+I22+I32+I51+I134+I155)</f>
        <v>8847785.5899999999</v>
      </c>
      <c r="J163" s="53">
        <v>13635661.57</v>
      </c>
      <c r="K163" s="7">
        <v>6837456.9299999997</v>
      </c>
      <c r="L163" s="7">
        <v>1742671.43</v>
      </c>
      <c r="M163" s="7">
        <v>1085171.43</v>
      </c>
      <c r="N163" s="62"/>
      <c r="O163" s="62"/>
      <c r="P163" s="62"/>
      <c r="Q163" s="62"/>
      <c r="R163" s="62"/>
      <c r="S163" s="62"/>
      <c r="T163" s="62"/>
      <c r="U163" s="62"/>
      <c r="V163" s="55"/>
    </row>
    <row r="164" spans="1:22" x14ac:dyDescent="0.3">
      <c r="A164" s="62"/>
      <c r="B164" s="62"/>
      <c r="C164" s="62"/>
      <c r="D164" s="62"/>
      <c r="E164" s="62"/>
      <c r="F164" s="6" t="s">
        <v>24</v>
      </c>
      <c r="G164" s="7">
        <f>SUM(H164:M164)</f>
        <v>37946200.299999997</v>
      </c>
      <c r="H164" s="7">
        <f>SUM(H15+G23+H33+H52+H135+H157)</f>
        <v>36609888.299999997</v>
      </c>
      <c r="I164" s="7">
        <f t="shared" ref="I164:L164" si="55">SUM(I15+I23+I33+I52+I135+I157)</f>
        <v>0</v>
      </c>
      <c r="J164" s="53">
        <v>1336312</v>
      </c>
      <c r="K164" s="7">
        <v>0</v>
      </c>
      <c r="L164" s="7">
        <f t="shared" si="55"/>
        <v>0</v>
      </c>
      <c r="M164" s="7">
        <v>0</v>
      </c>
      <c r="N164" s="62"/>
      <c r="O164" s="62"/>
      <c r="P164" s="62"/>
      <c r="Q164" s="62"/>
      <c r="R164" s="62"/>
      <c r="S164" s="62"/>
      <c r="T164" s="62"/>
      <c r="U164" s="62"/>
      <c r="V164" s="55"/>
    </row>
    <row r="165" spans="1:22" x14ac:dyDescent="0.3">
      <c r="A165" s="62"/>
      <c r="B165" s="62"/>
      <c r="C165" s="62"/>
      <c r="D165" s="62"/>
      <c r="E165" s="62"/>
      <c r="F165" s="6" t="s">
        <v>47</v>
      </c>
      <c r="G165" s="7">
        <f>SUM(H165:L165)</f>
        <v>2360232</v>
      </c>
      <c r="H165" s="7">
        <f t="shared" ref="H165:L165" si="56">H157</f>
        <v>2360232</v>
      </c>
      <c r="I165" s="7">
        <f t="shared" si="56"/>
        <v>0</v>
      </c>
      <c r="J165" s="53">
        <f t="shared" si="56"/>
        <v>0</v>
      </c>
      <c r="K165" s="7">
        <f t="shared" si="56"/>
        <v>0</v>
      </c>
      <c r="L165" s="7">
        <f t="shared" si="56"/>
        <v>0</v>
      </c>
      <c r="M165" s="7">
        <v>0</v>
      </c>
      <c r="N165" s="62"/>
      <c r="O165" s="62"/>
      <c r="P165" s="62"/>
      <c r="Q165" s="62"/>
      <c r="R165" s="62"/>
      <c r="S165" s="62"/>
      <c r="T165" s="62"/>
      <c r="U165" s="62"/>
      <c r="V165" s="56"/>
    </row>
  </sheetData>
  <mergeCells count="758">
    <mergeCell ref="V21:V23"/>
    <mergeCell ref="U21:U23"/>
    <mergeCell ref="T21:T23"/>
    <mergeCell ref="S21:S23"/>
    <mergeCell ref="R21:R23"/>
    <mergeCell ref="Q21:Q23"/>
    <mergeCell ref="P21:P23"/>
    <mergeCell ref="O21:O23"/>
    <mergeCell ref="N21:N23"/>
    <mergeCell ref="V158:V161"/>
    <mergeCell ref="V162:V165"/>
    <mergeCell ref="V127:V129"/>
    <mergeCell ref="V130:V132"/>
    <mergeCell ref="V133:V135"/>
    <mergeCell ref="V136:V138"/>
    <mergeCell ref="V139:V141"/>
    <mergeCell ref="V142:V144"/>
    <mergeCell ref="V145:V147"/>
    <mergeCell ref="V148:V150"/>
    <mergeCell ref="V151:V153"/>
    <mergeCell ref="V94:V96"/>
    <mergeCell ref="V97:V99"/>
    <mergeCell ref="V100:V102"/>
    <mergeCell ref="V103:V105"/>
    <mergeCell ref="V115:V117"/>
    <mergeCell ref="V118:V120"/>
    <mergeCell ref="V121:V123"/>
    <mergeCell ref="V124:V126"/>
    <mergeCell ref="V154:V157"/>
    <mergeCell ref="V112:V114"/>
    <mergeCell ref="V109:V111"/>
    <mergeCell ref="V106:V108"/>
    <mergeCell ref="V67:V69"/>
    <mergeCell ref="V70:V72"/>
    <mergeCell ref="V73:V75"/>
    <mergeCell ref="V76:V78"/>
    <mergeCell ref="V79:V81"/>
    <mergeCell ref="V82:V84"/>
    <mergeCell ref="V85:V87"/>
    <mergeCell ref="V88:V90"/>
    <mergeCell ref="V91:V93"/>
    <mergeCell ref="V37:V39"/>
    <mergeCell ref="V40:V42"/>
    <mergeCell ref="T43:T45"/>
    <mergeCell ref="V46:V48"/>
    <mergeCell ref="V50:V52"/>
    <mergeCell ref="V53:V57"/>
    <mergeCell ref="V58:V60"/>
    <mergeCell ref="V61:V63"/>
    <mergeCell ref="T64:T66"/>
    <mergeCell ref="U64:U66"/>
    <mergeCell ref="U40:U42"/>
    <mergeCell ref="V43:V45"/>
    <mergeCell ref="T37:T39"/>
    <mergeCell ref="U37:U39"/>
    <mergeCell ref="V64:V66"/>
    <mergeCell ref="P70:P72"/>
    <mergeCell ref="S64:S66"/>
    <mergeCell ref="N103:N105"/>
    <mergeCell ref="O103:O105"/>
    <mergeCell ref="P103:P105"/>
    <mergeCell ref="N94:N96"/>
    <mergeCell ref="O94:O96"/>
    <mergeCell ref="P94:P96"/>
    <mergeCell ref="Q94:Q96"/>
    <mergeCell ref="Q91:Q93"/>
    <mergeCell ref="R91:R93"/>
    <mergeCell ref="S91:S93"/>
    <mergeCell ref="P85:P87"/>
    <mergeCell ref="Q85:Q87"/>
    <mergeCell ref="Q97:Q99"/>
    <mergeCell ref="S82:S84"/>
    <mergeCell ref="S85:S87"/>
    <mergeCell ref="R70:R72"/>
    <mergeCell ref="S70:S72"/>
    <mergeCell ref="E100:E102"/>
    <mergeCell ref="B97:B99"/>
    <mergeCell ref="D64:D66"/>
    <mergeCell ref="E64:E66"/>
    <mergeCell ref="N64:N66"/>
    <mergeCell ref="O64:O66"/>
    <mergeCell ref="P64:P66"/>
    <mergeCell ref="Q64:Q66"/>
    <mergeCell ref="R64:R66"/>
    <mergeCell ref="D82:D84"/>
    <mergeCell ref="E82:E84"/>
    <mergeCell ref="D70:D72"/>
    <mergeCell ref="E70:E72"/>
    <mergeCell ref="C94:C96"/>
    <mergeCell ref="D94:D96"/>
    <mergeCell ref="E94:E96"/>
    <mergeCell ref="N70:N72"/>
    <mergeCell ref="N73:N75"/>
    <mergeCell ref="O70:O72"/>
    <mergeCell ref="O73:O75"/>
    <mergeCell ref="P82:P84"/>
    <mergeCell ref="Q82:Q84"/>
    <mergeCell ref="R82:R84"/>
    <mergeCell ref="R85:R87"/>
    <mergeCell ref="A97:A99"/>
    <mergeCell ref="C97:C99"/>
    <mergeCell ref="D97:D99"/>
    <mergeCell ref="E97:E99"/>
    <mergeCell ref="Q103:Q105"/>
    <mergeCell ref="R103:R105"/>
    <mergeCell ref="S103:S105"/>
    <mergeCell ref="T103:T105"/>
    <mergeCell ref="U103:U105"/>
    <mergeCell ref="A100:A102"/>
    <mergeCell ref="N100:N102"/>
    <mergeCell ref="O100:O102"/>
    <mergeCell ref="P100:P102"/>
    <mergeCell ref="N97:N99"/>
    <mergeCell ref="O97:O99"/>
    <mergeCell ref="P97:P99"/>
    <mergeCell ref="A103:A105"/>
    <mergeCell ref="B103:B105"/>
    <mergeCell ref="C103:C105"/>
    <mergeCell ref="D103:D105"/>
    <mergeCell ref="E103:E105"/>
    <mergeCell ref="B100:B102"/>
    <mergeCell ref="C100:C102"/>
    <mergeCell ref="D100:D102"/>
    <mergeCell ref="A88:A90"/>
    <mergeCell ref="B88:B90"/>
    <mergeCell ref="C88:C90"/>
    <mergeCell ref="D88:D90"/>
    <mergeCell ref="E88:E90"/>
    <mergeCell ref="N88:N90"/>
    <mergeCell ref="O88:O90"/>
    <mergeCell ref="P88:P90"/>
    <mergeCell ref="A91:A93"/>
    <mergeCell ref="B91:B93"/>
    <mergeCell ref="C91:C93"/>
    <mergeCell ref="D91:D93"/>
    <mergeCell ref="E91:E93"/>
    <mergeCell ref="N91:N93"/>
    <mergeCell ref="O91:O93"/>
    <mergeCell ref="P91:P93"/>
    <mergeCell ref="A94:A96"/>
    <mergeCell ref="B94:B96"/>
    <mergeCell ref="D118:D120"/>
    <mergeCell ref="E118:E120"/>
    <mergeCell ref="R121:R123"/>
    <mergeCell ref="A121:A123"/>
    <mergeCell ref="B121:B123"/>
    <mergeCell ref="C121:C123"/>
    <mergeCell ref="D121:D123"/>
    <mergeCell ref="E121:E123"/>
    <mergeCell ref="N121:N123"/>
    <mergeCell ref="O121:O123"/>
    <mergeCell ref="P121:P123"/>
    <mergeCell ref="Q118:Q120"/>
    <mergeCell ref="P118:P120"/>
    <mergeCell ref="N115:N117"/>
    <mergeCell ref="O115:O117"/>
    <mergeCell ref="P115:P117"/>
    <mergeCell ref="N106:N108"/>
    <mergeCell ref="O106:O108"/>
    <mergeCell ref="P106:P108"/>
    <mergeCell ref="N112:N114"/>
    <mergeCell ref="O112:O114"/>
    <mergeCell ref="P112:P114"/>
    <mergeCell ref="A73:A75"/>
    <mergeCell ref="B73:B75"/>
    <mergeCell ref="C73:C75"/>
    <mergeCell ref="D73:D75"/>
    <mergeCell ref="E73:E75"/>
    <mergeCell ref="A115:A117"/>
    <mergeCell ref="B115:B117"/>
    <mergeCell ref="C115:C117"/>
    <mergeCell ref="E115:E117"/>
    <mergeCell ref="D115:D117"/>
    <mergeCell ref="A106:A108"/>
    <mergeCell ref="B106:B108"/>
    <mergeCell ref="C106:C108"/>
    <mergeCell ref="D106:D108"/>
    <mergeCell ref="E106:E108"/>
    <mergeCell ref="A109:A111"/>
    <mergeCell ref="B109:B111"/>
    <mergeCell ref="C109:C111"/>
    <mergeCell ref="D109:D111"/>
    <mergeCell ref="A112:A114"/>
    <mergeCell ref="B112:B114"/>
    <mergeCell ref="C112:C114"/>
    <mergeCell ref="D112:D114"/>
    <mergeCell ref="E112:E114"/>
    <mergeCell ref="Q112:Q114"/>
    <mergeCell ref="E109:E111"/>
    <mergeCell ref="N109:N111"/>
    <mergeCell ref="O109:O111"/>
    <mergeCell ref="P109:P111"/>
    <mergeCell ref="Q88:Q90"/>
    <mergeCell ref="Q121:Q123"/>
    <mergeCell ref="S121:S123"/>
    <mergeCell ref="T121:T123"/>
    <mergeCell ref="Q115:Q117"/>
    <mergeCell ref="R115:R117"/>
    <mergeCell ref="S115:S117"/>
    <mergeCell ref="T115:T117"/>
    <mergeCell ref="Q106:Q108"/>
    <mergeCell ref="R106:R108"/>
    <mergeCell ref="S106:S108"/>
    <mergeCell ref="T106:T108"/>
    <mergeCell ref="Q109:Q111"/>
    <mergeCell ref="R109:R111"/>
    <mergeCell ref="S109:S111"/>
    <mergeCell ref="R112:R114"/>
    <mergeCell ref="S112:S114"/>
    <mergeCell ref="T112:T114"/>
    <mergeCell ref="Q100:Q102"/>
    <mergeCell ref="T82:T84"/>
    <mergeCell ref="U82:U84"/>
    <mergeCell ref="R79:R81"/>
    <mergeCell ref="S79:S81"/>
    <mergeCell ref="T79:T81"/>
    <mergeCell ref="Q58:Q60"/>
    <mergeCell ref="R58:R60"/>
    <mergeCell ref="S58:S60"/>
    <mergeCell ref="T58:T60"/>
    <mergeCell ref="U58:U60"/>
    <mergeCell ref="R61:R63"/>
    <mergeCell ref="S61:S63"/>
    <mergeCell ref="T61:T63"/>
    <mergeCell ref="U61:U63"/>
    <mergeCell ref="Q61:Q63"/>
    <mergeCell ref="R73:R75"/>
    <mergeCell ref="S73:S75"/>
    <mergeCell ref="T73:T75"/>
    <mergeCell ref="U73:U75"/>
    <mergeCell ref="Q79:Q81"/>
    <mergeCell ref="U76:U78"/>
    <mergeCell ref="Q76:Q78"/>
    <mergeCell ref="R76:R78"/>
    <mergeCell ref="Q70:Q72"/>
    <mergeCell ref="U121:U123"/>
    <mergeCell ref="U115:U117"/>
    <mergeCell ref="U106:U108"/>
    <mergeCell ref="T109:T111"/>
    <mergeCell ref="R94:R96"/>
    <mergeCell ref="S94:S96"/>
    <mergeCell ref="T94:T96"/>
    <mergeCell ref="U94:U96"/>
    <mergeCell ref="R97:R99"/>
    <mergeCell ref="S97:S99"/>
    <mergeCell ref="T97:T99"/>
    <mergeCell ref="U97:U99"/>
    <mergeCell ref="T85:T87"/>
    <mergeCell ref="U85:U87"/>
    <mergeCell ref="U109:U111"/>
    <mergeCell ref="U112:U114"/>
    <mergeCell ref="R88:R90"/>
    <mergeCell ref="S88:S90"/>
    <mergeCell ref="T88:T90"/>
    <mergeCell ref="U88:U90"/>
    <mergeCell ref="R100:R102"/>
    <mergeCell ref="S100:S102"/>
    <mergeCell ref="T100:T102"/>
    <mergeCell ref="U100:U102"/>
    <mergeCell ref="T91:T93"/>
    <mergeCell ref="U91:U93"/>
    <mergeCell ref="C133:C135"/>
    <mergeCell ref="O79:O81"/>
    <mergeCell ref="O82:O84"/>
    <mergeCell ref="A85:A87"/>
    <mergeCell ref="B85:B87"/>
    <mergeCell ref="C85:C87"/>
    <mergeCell ref="D85:D87"/>
    <mergeCell ref="E85:E87"/>
    <mergeCell ref="N85:N87"/>
    <mergeCell ref="O85:O87"/>
    <mergeCell ref="B79:B81"/>
    <mergeCell ref="C79:C81"/>
    <mergeCell ref="D79:D81"/>
    <mergeCell ref="E79:E81"/>
    <mergeCell ref="N79:N81"/>
    <mergeCell ref="A82:A84"/>
    <mergeCell ref="B82:B84"/>
    <mergeCell ref="C82:C84"/>
    <mergeCell ref="D133:D135"/>
    <mergeCell ref="E133:E135"/>
    <mergeCell ref="O133:O135"/>
    <mergeCell ref="A118:A120"/>
    <mergeCell ref="B118:B120"/>
    <mergeCell ref="C118:C120"/>
    <mergeCell ref="A50:A52"/>
    <mergeCell ref="B50:B52"/>
    <mergeCell ref="C50:C52"/>
    <mergeCell ref="E130:E132"/>
    <mergeCell ref="A67:A69"/>
    <mergeCell ref="A162:B165"/>
    <mergeCell ref="C162:C165"/>
    <mergeCell ref="D162:D165"/>
    <mergeCell ref="E162:E165"/>
    <mergeCell ref="C136:C138"/>
    <mergeCell ref="D136:D138"/>
    <mergeCell ref="E136:E138"/>
    <mergeCell ref="D142:D144"/>
    <mergeCell ref="E142:E144"/>
    <mergeCell ref="C154:C157"/>
    <mergeCell ref="D154:D157"/>
    <mergeCell ref="E154:E157"/>
    <mergeCell ref="A139:A141"/>
    <mergeCell ref="B139:B141"/>
    <mergeCell ref="C139:C141"/>
    <mergeCell ref="D139:D141"/>
    <mergeCell ref="E139:E141"/>
    <mergeCell ref="A136:A138"/>
    <mergeCell ref="B136:B138"/>
    <mergeCell ref="B145:B147"/>
    <mergeCell ref="A158:A161"/>
    <mergeCell ref="B158:B161"/>
    <mergeCell ref="C158:C161"/>
    <mergeCell ref="D158:D161"/>
    <mergeCell ref="E158:E161"/>
    <mergeCell ref="A130:A132"/>
    <mergeCell ref="B130:B132"/>
    <mergeCell ref="C130:C132"/>
    <mergeCell ref="D130:D132"/>
    <mergeCell ref="A145:A147"/>
    <mergeCell ref="C145:C147"/>
    <mergeCell ref="D145:D147"/>
    <mergeCell ref="E145:E147"/>
    <mergeCell ref="A142:A144"/>
    <mergeCell ref="B142:B144"/>
    <mergeCell ref="C142:C144"/>
    <mergeCell ref="A148:A150"/>
    <mergeCell ref="B148:B150"/>
    <mergeCell ref="C148:C150"/>
    <mergeCell ref="D148:D150"/>
    <mergeCell ref="E148:E150"/>
    <mergeCell ref="A133:A135"/>
    <mergeCell ref="B133:B135"/>
    <mergeCell ref="A154:A157"/>
    <mergeCell ref="B154:B157"/>
    <mergeCell ref="R151:R153"/>
    <mergeCell ref="T145:T147"/>
    <mergeCell ref="N145:N147"/>
    <mergeCell ref="O145:O147"/>
    <mergeCell ref="P145:P147"/>
    <mergeCell ref="N154:N157"/>
    <mergeCell ref="O154:O157"/>
    <mergeCell ref="N151:N153"/>
    <mergeCell ref="O151:O153"/>
    <mergeCell ref="A151:A153"/>
    <mergeCell ref="B151:B153"/>
    <mergeCell ref="C151:C153"/>
    <mergeCell ref="D151:D153"/>
    <mergeCell ref="E151:E153"/>
    <mergeCell ref="R154:R157"/>
    <mergeCell ref="S154:S157"/>
    <mergeCell ref="T154:T157"/>
    <mergeCell ref="S151:S153"/>
    <mergeCell ref="T151:T153"/>
    <mergeCell ref="P151:P153"/>
    <mergeCell ref="N148:N150"/>
    <mergeCell ref="O148:O150"/>
    <mergeCell ref="U158:U161"/>
    <mergeCell ref="N162:N165"/>
    <mergeCell ref="O162:O165"/>
    <mergeCell ref="U154:U157"/>
    <mergeCell ref="P73:P75"/>
    <mergeCell ref="O158:O161"/>
    <mergeCell ref="P158:P161"/>
    <mergeCell ref="Q158:Q161"/>
    <mergeCell ref="S145:S147"/>
    <mergeCell ref="U162:U165"/>
    <mergeCell ref="U151:U153"/>
    <mergeCell ref="N82:N84"/>
    <mergeCell ref="N76:N78"/>
    <mergeCell ref="O76:O78"/>
    <mergeCell ref="P76:P78"/>
    <mergeCell ref="P148:P150"/>
    <mergeCell ref="N118:N120"/>
    <mergeCell ref="O118:O120"/>
    <mergeCell ref="O142:O144"/>
    <mergeCell ref="P142:P144"/>
    <mergeCell ref="O136:O138"/>
    <mergeCell ref="P136:P138"/>
    <mergeCell ref="N136:N138"/>
    <mergeCell ref="N133:N135"/>
    <mergeCell ref="N158:N161"/>
    <mergeCell ref="P162:P165"/>
    <mergeCell ref="Q162:Q165"/>
    <mergeCell ref="R162:R165"/>
    <mergeCell ref="S162:S165"/>
    <mergeCell ref="T162:T165"/>
    <mergeCell ref="R158:R161"/>
    <mergeCell ref="S158:S161"/>
    <mergeCell ref="T158:T161"/>
    <mergeCell ref="Q154:Q157"/>
    <mergeCell ref="Q151:Q153"/>
    <mergeCell ref="R139:R141"/>
    <mergeCell ref="N139:N141"/>
    <mergeCell ref="O139:O141"/>
    <mergeCell ref="P139:P141"/>
    <mergeCell ref="P154:P157"/>
    <mergeCell ref="E2:P2"/>
    <mergeCell ref="R1:U2"/>
    <mergeCell ref="P79:P81"/>
    <mergeCell ref="N142:N144"/>
    <mergeCell ref="P133:P135"/>
    <mergeCell ref="O130:O132"/>
    <mergeCell ref="T133:T135"/>
    <mergeCell ref="U133:U135"/>
    <mergeCell ref="T130:T132"/>
    <mergeCell ref="U130:U132"/>
    <mergeCell ref="R118:R120"/>
    <mergeCell ref="S118:S120"/>
    <mergeCell ref="T118:T120"/>
    <mergeCell ref="U79:U81"/>
    <mergeCell ref="S76:S78"/>
    <mergeCell ref="T76:T78"/>
    <mergeCell ref="U118:U120"/>
    <mergeCell ref="T139:T141"/>
    <mergeCell ref="U139:U141"/>
    <mergeCell ref="T136:T138"/>
    <mergeCell ref="U136:U138"/>
    <mergeCell ref="Q148:Q150"/>
    <mergeCell ref="R148:R150"/>
    <mergeCell ref="S148:S150"/>
    <mergeCell ref="T148:T150"/>
    <mergeCell ref="U148:U150"/>
    <mergeCell ref="Q139:Q141"/>
    <mergeCell ref="U142:U144"/>
    <mergeCell ref="S142:S144"/>
    <mergeCell ref="Q136:Q138"/>
    <mergeCell ref="R136:R138"/>
    <mergeCell ref="S136:S138"/>
    <mergeCell ref="Q142:Q144"/>
    <mergeCell ref="R142:R144"/>
    <mergeCell ref="T142:T144"/>
    <mergeCell ref="U145:U147"/>
    <mergeCell ref="Q145:Q147"/>
    <mergeCell ref="R145:R147"/>
    <mergeCell ref="P130:P132"/>
    <mergeCell ref="Q130:Q132"/>
    <mergeCell ref="R130:R132"/>
    <mergeCell ref="S130:S132"/>
    <mergeCell ref="N130:N132"/>
    <mergeCell ref="Q133:Q135"/>
    <mergeCell ref="R133:R135"/>
    <mergeCell ref="S133:S135"/>
    <mergeCell ref="S139:S141"/>
    <mergeCell ref="O61:O63"/>
    <mergeCell ref="P61:P63"/>
    <mergeCell ref="O67:O69"/>
    <mergeCell ref="P67:P69"/>
    <mergeCell ref="T67:T69"/>
    <mergeCell ref="U67:U69"/>
    <mergeCell ref="Q67:Q69"/>
    <mergeCell ref="R67:R69"/>
    <mergeCell ref="S67:S69"/>
    <mergeCell ref="T70:T72"/>
    <mergeCell ref="U70:U72"/>
    <mergeCell ref="Q73:Q75"/>
    <mergeCell ref="C64:C66"/>
    <mergeCell ref="N67:N69"/>
    <mergeCell ref="N58:N60"/>
    <mergeCell ref="O58:O60"/>
    <mergeCell ref="P58:P60"/>
    <mergeCell ref="A53:A57"/>
    <mergeCell ref="B53:B57"/>
    <mergeCell ref="C53:C57"/>
    <mergeCell ref="D53:D57"/>
    <mergeCell ref="E53:E57"/>
    <mergeCell ref="L55:L56"/>
    <mergeCell ref="F53:F54"/>
    <mergeCell ref="G53:G54"/>
    <mergeCell ref="H53:H54"/>
    <mergeCell ref="I53:I54"/>
    <mergeCell ref="J53:J54"/>
    <mergeCell ref="K53:K54"/>
    <mergeCell ref="N61:N63"/>
    <mergeCell ref="A64:A66"/>
    <mergeCell ref="B64:B66"/>
    <mergeCell ref="K55:K56"/>
    <mergeCell ref="D50:D52"/>
    <mergeCell ref="A79:A81"/>
    <mergeCell ref="A58:A60"/>
    <mergeCell ref="A61:A63"/>
    <mergeCell ref="B58:B60"/>
    <mergeCell ref="C58:C60"/>
    <mergeCell ref="D58:D60"/>
    <mergeCell ref="E58:E60"/>
    <mergeCell ref="B61:B63"/>
    <mergeCell ref="C61:C63"/>
    <mergeCell ref="D61:D63"/>
    <mergeCell ref="A76:A78"/>
    <mergeCell ref="B76:B78"/>
    <mergeCell ref="C76:C78"/>
    <mergeCell ref="D76:D78"/>
    <mergeCell ref="E76:E78"/>
    <mergeCell ref="E61:E63"/>
    <mergeCell ref="B67:B69"/>
    <mergeCell ref="C67:C69"/>
    <mergeCell ref="D67:D69"/>
    <mergeCell ref="E67:E69"/>
    <mergeCell ref="A70:A72"/>
    <mergeCell ref="B70:B72"/>
    <mergeCell ref="C70:C72"/>
    <mergeCell ref="Q50:Q52"/>
    <mergeCell ref="A46:A48"/>
    <mergeCell ref="B46:B48"/>
    <mergeCell ref="C46:C48"/>
    <mergeCell ref="R53:R57"/>
    <mergeCell ref="S53:S57"/>
    <mergeCell ref="T53:T57"/>
    <mergeCell ref="U53:U57"/>
    <mergeCell ref="F55:F56"/>
    <mergeCell ref="G55:G56"/>
    <mergeCell ref="H55:H56"/>
    <mergeCell ref="I55:I56"/>
    <mergeCell ref="J55:J56"/>
    <mergeCell ref="L53:L54"/>
    <mergeCell ref="N53:N57"/>
    <mergeCell ref="O53:O57"/>
    <mergeCell ref="P53:P57"/>
    <mergeCell ref="Q53:Q57"/>
    <mergeCell ref="U46:U48"/>
    <mergeCell ref="P46:P48"/>
    <mergeCell ref="Q46:Q48"/>
    <mergeCell ref="R46:R48"/>
    <mergeCell ref="S46:S48"/>
    <mergeCell ref="T46:T48"/>
    <mergeCell ref="R50:R52"/>
    <mergeCell ref="S50:S52"/>
    <mergeCell ref="T50:T52"/>
    <mergeCell ref="U50:U52"/>
    <mergeCell ref="A43:A45"/>
    <mergeCell ref="B43:B45"/>
    <mergeCell ref="C43:C45"/>
    <mergeCell ref="D43:D45"/>
    <mergeCell ref="E43:E45"/>
    <mergeCell ref="S43:S45"/>
    <mergeCell ref="U43:U45"/>
    <mergeCell ref="P43:P45"/>
    <mergeCell ref="Q43:Q45"/>
    <mergeCell ref="R43:R45"/>
    <mergeCell ref="N43:N45"/>
    <mergeCell ref="O43:O45"/>
    <mergeCell ref="E50:E52"/>
    <mergeCell ref="N50:N52"/>
    <mergeCell ref="O50:O52"/>
    <mergeCell ref="P50:P52"/>
    <mergeCell ref="D46:D48"/>
    <mergeCell ref="E46:E48"/>
    <mergeCell ref="N46:N48"/>
    <mergeCell ref="O46:O48"/>
    <mergeCell ref="A40:A42"/>
    <mergeCell ref="C40:C42"/>
    <mergeCell ref="D40:D42"/>
    <mergeCell ref="E40:E42"/>
    <mergeCell ref="N40:N42"/>
    <mergeCell ref="O40:O42"/>
    <mergeCell ref="P40:P42"/>
    <mergeCell ref="O37:O39"/>
    <mergeCell ref="P37:P39"/>
    <mergeCell ref="B40:B42"/>
    <mergeCell ref="Q37:Q39"/>
    <mergeCell ref="R37:R39"/>
    <mergeCell ref="S37:S39"/>
    <mergeCell ref="A37:A39"/>
    <mergeCell ref="B37:B39"/>
    <mergeCell ref="C37:C39"/>
    <mergeCell ref="D37:D39"/>
    <mergeCell ref="E37:E39"/>
    <mergeCell ref="N37:N39"/>
    <mergeCell ref="Q40:Q42"/>
    <mergeCell ref="R40:R42"/>
    <mergeCell ref="S40:S42"/>
    <mergeCell ref="T40:T42"/>
    <mergeCell ref="U34:U36"/>
    <mergeCell ref="T31:T33"/>
    <mergeCell ref="U31:U33"/>
    <mergeCell ref="A34:A36"/>
    <mergeCell ref="B34:B36"/>
    <mergeCell ref="C34:C36"/>
    <mergeCell ref="D34:D36"/>
    <mergeCell ref="E34:E36"/>
    <mergeCell ref="N34:N36"/>
    <mergeCell ref="O34:O36"/>
    <mergeCell ref="P34:P36"/>
    <mergeCell ref="O31:O33"/>
    <mergeCell ref="P31:P33"/>
    <mergeCell ref="Q31:Q33"/>
    <mergeCell ref="R31:R33"/>
    <mergeCell ref="S31:S33"/>
    <mergeCell ref="A31:A33"/>
    <mergeCell ref="B31:B33"/>
    <mergeCell ref="C31:C33"/>
    <mergeCell ref="D31:D33"/>
    <mergeCell ref="E31:E33"/>
    <mergeCell ref="N31:N33"/>
    <mergeCell ref="Q27:Q29"/>
    <mergeCell ref="R27:R29"/>
    <mergeCell ref="S27:S29"/>
    <mergeCell ref="T27:T29"/>
    <mergeCell ref="Q34:Q36"/>
    <mergeCell ref="R34:R36"/>
    <mergeCell ref="S34:S36"/>
    <mergeCell ref="T34:T36"/>
    <mergeCell ref="U27:U29"/>
    <mergeCell ref="T24:T26"/>
    <mergeCell ref="U24:U26"/>
    <mergeCell ref="Q24:Q26"/>
    <mergeCell ref="R24:R26"/>
    <mergeCell ref="S24:S26"/>
    <mergeCell ref="A27:A29"/>
    <mergeCell ref="B27:B29"/>
    <mergeCell ref="C27:C29"/>
    <mergeCell ref="D27:D29"/>
    <mergeCell ref="E27:E29"/>
    <mergeCell ref="N27:N29"/>
    <mergeCell ref="O27:O29"/>
    <mergeCell ref="P27:P29"/>
    <mergeCell ref="O24:O26"/>
    <mergeCell ref="P24:P26"/>
    <mergeCell ref="A24:A26"/>
    <mergeCell ref="B24:B26"/>
    <mergeCell ref="C24:C26"/>
    <mergeCell ref="D24:D26"/>
    <mergeCell ref="E24:E26"/>
    <mergeCell ref="N24:N26"/>
    <mergeCell ref="A21:A23"/>
    <mergeCell ref="B21:B23"/>
    <mergeCell ref="C21:C23"/>
    <mergeCell ref="D21:D23"/>
    <mergeCell ref="E21:E23"/>
    <mergeCell ref="O19:O20"/>
    <mergeCell ref="P19:P20"/>
    <mergeCell ref="Q19:Q20"/>
    <mergeCell ref="M19:M20"/>
    <mergeCell ref="H19:H20"/>
    <mergeCell ref="I19:I20"/>
    <mergeCell ref="J19:J20"/>
    <mergeCell ref="K19:K20"/>
    <mergeCell ref="L19:L20"/>
    <mergeCell ref="N19:N20"/>
    <mergeCell ref="T16:T18"/>
    <mergeCell ref="U16:U18"/>
    <mergeCell ref="A19:A20"/>
    <mergeCell ref="B19:B20"/>
    <mergeCell ref="C19:C20"/>
    <mergeCell ref="D19:D20"/>
    <mergeCell ref="E19:E20"/>
    <mergeCell ref="F19:F20"/>
    <mergeCell ref="G19:G20"/>
    <mergeCell ref="O16:O18"/>
    <mergeCell ref="P16:P18"/>
    <mergeCell ref="Q16:Q18"/>
    <mergeCell ref="R16:R18"/>
    <mergeCell ref="S16:S18"/>
    <mergeCell ref="A16:A18"/>
    <mergeCell ref="B16:B18"/>
    <mergeCell ref="C16:C18"/>
    <mergeCell ref="D16:D18"/>
    <mergeCell ref="E16:E18"/>
    <mergeCell ref="N16:N18"/>
    <mergeCell ref="T19:T20"/>
    <mergeCell ref="U19:U20"/>
    <mergeCell ref="R19:R20"/>
    <mergeCell ref="S19:S20"/>
    <mergeCell ref="O9:O10"/>
    <mergeCell ref="P9:P10"/>
    <mergeCell ref="A13:A15"/>
    <mergeCell ref="B13:B15"/>
    <mergeCell ref="C13:C15"/>
    <mergeCell ref="D13:D15"/>
    <mergeCell ref="E13:E15"/>
    <mergeCell ref="N11:N12"/>
    <mergeCell ref="O11:O12"/>
    <mergeCell ref="P11:P12"/>
    <mergeCell ref="H11:H12"/>
    <mergeCell ref="I11:I12"/>
    <mergeCell ref="J11:J12"/>
    <mergeCell ref="K11:K12"/>
    <mergeCell ref="L11:L12"/>
    <mergeCell ref="A11:A12"/>
    <mergeCell ref="C11:C12"/>
    <mergeCell ref="D11:D12"/>
    <mergeCell ref="E11:E12"/>
    <mergeCell ref="F11:F12"/>
    <mergeCell ref="G11:G12"/>
    <mergeCell ref="D4:D6"/>
    <mergeCell ref="F4:F6"/>
    <mergeCell ref="S11:S12"/>
    <mergeCell ref="T11:T12"/>
    <mergeCell ref="U11:U12"/>
    <mergeCell ref="Q11:Q12"/>
    <mergeCell ref="R11:R12"/>
    <mergeCell ref="A9:B10"/>
    <mergeCell ref="C9:C10"/>
    <mergeCell ref="D9:D10"/>
    <mergeCell ref="E9:E10"/>
    <mergeCell ref="F9:F10"/>
    <mergeCell ref="G9:G10"/>
    <mergeCell ref="H9:H10"/>
    <mergeCell ref="I9:I10"/>
    <mergeCell ref="Q9:Q10"/>
    <mergeCell ref="R9:R10"/>
    <mergeCell ref="S9:S10"/>
    <mergeCell ref="T9:T10"/>
    <mergeCell ref="U9:U10"/>
    <mergeCell ref="J9:J10"/>
    <mergeCell ref="K9:K10"/>
    <mergeCell ref="L9:L10"/>
    <mergeCell ref="N9:N10"/>
    <mergeCell ref="N124:N126"/>
    <mergeCell ref="O124:O126"/>
    <mergeCell ref="P124:P126"/>
    <mergeCell ref="Q124:Q126"/>
    <mergeCell ref="R124:R126"/>
    <mergeCell ref="S124:S126"/>
    <mergeCell ref="T124:T126"/>
    <mergeCell ref="U124:U126"/>
    <mergeCell ref="A124:A126"/>
    <mergeCell ref="B124:B126"/>
    <mergeCell ref="C124:C126"/>
    <mergeCell ref="D124:D126"/>
    <mergeCell ref="E124:E126"/>
    <mergeCell ref="Q127:Q129"/>
    <mergeCell ref="R127:R129"/>
    <mergeCell ref="S127:S129"/>
    <mergeCell ref="T127:T129"/>
    <mergeCell ref="U127:U129"/>
    <mergeCell ref="A127:A129"/>
    <mergeCell ref="B127:B129"/>
    <mergeCell ref="C127:C129"/>
    <mergeCell ref="D127:D129"/>
    <mergeCell ref="E127:E129"/>
    <mergeCell ref="N127:N129"/>
    <mergeCell ref="O127:O129"/>
    <mergeCell ref="P127:P129"/>
    <mergeCell ref="V16:V18"/>
    <mergeCell ref="V19:V20"/>
    <mergeCell ref="V24:V26"/>
    <mergeCell ref="V27:V29"/>
    <mergeCell ref="V31:V33"/>
    <mergeCell ref="V34:V36"/>
    <mergeCell ref="H5:M5"/>
    <mergeCell ref="G4:M4"/>
    <mergeCell ref="F3:M3"/>
    <mergeCell ref="N3:V3"/>
    <mergeCell ref="P4:V4"/>
    <mergeCell ref="Q5:V5"/>
    <mergeCell ref="A8:V8"/>
    <mergeCell ref="M11:M12"/>
    <mergeCell ref="V11:V12"/>
    <mergeCell ref="N4:N6"/>
    <mergeCell ref="O4:O6"/>
    <mergeCell ref="G5:G6"/>
    <mergeCell ref="P5:P6"/>
    <mergeCell ref="A3:A6"/>
    <mergeCell ref="B3:B6"/>
    <mergeCell ref="C3:D3"/>
    <mergeCell ref="E3:E6"/>
    <mergeCell ref="C4:C6"/>
  </mergeCells>
  <pageMargins left="0.25" right="0.25" top="0.75" bottom="0.75" header="0.3" footer="0.3"/>
  <pageSetup paperSize="9" scale="5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2025-01-28T10:05:22Z</dcterms:modified>
</cp:coreProperties>
</file>