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60" windowWidth="21840" windowHeight="6765"/>
  </bookViews>
  <sheets>
    <sheet name="Лист2" sheetId="2" r:id="rId1"/>
    <sheet name="Лист3" sheetId="3" r:id="rId2"/>
  </sheets>
  <definedNames>
    <definedName name="_xlnm.Print_Area" localSheetId="0">Лист2!$A$1:$W$166</definedName>
  </definedNames>
  <calcPr calcId="145621"/>
</workbook>
</file>

<file path=xl/calcChain.xml><?xml version="1.0" encoding="utf-8"?>
<calcChain xmlns="http://schemas.openxmlformats.org/spreadsheetml/2006/main">
  <c r="K140" i="2" l="1"/>
  <c r="G149" i="2"/>
  <c r="H166" i="2" l="1"/>
  <c r="H155" i="2"/>
  <c r="H149" i="2"/>
  <c r="H146" i="2"/>
  <c r="H143" i="2"/>
  <c r="H140" i="2"/>
  <c r="H137" i="2"/>
  <c r="H136" i="2"/>
  <c r="H135" i="2"/>
  <c r="H70" i="2"/>
  <c r="H69" i="2"/>
  <c r="H68" i="2" s="1"/>
  <c r="H65" i="2"/>
  <c r="H62" i="2"/>
  <c r="H59" i="2"/>
  <c r="H58" i="2"/>
  <c r="H56" i="2"/>
  <c r="H52" i="2" s="1"/>
  <c r="H47" i="2"/>
  <c r="H44" i="2"/>
  <c r="H41" i="2"/>
  <c r="H38" i="2"/>
  <c r="H34" i="2"/>
  <c r="H33" i="2"/>
  <c r="H32" i="2" s="1"/>
  <c r="H28" i="2"/>
  <c r="H25" i="2"/>
  <c r="H22" i="2"/>
  <c r="H17" i="2"/>
  <c r="H54" i="2" l="1"/>
  <c r="H134" i="2"/>
  <c r="H164" i="2"/>
  <c r="H53" i="2"/>
  <c r="H51" i="2" s="1"/>
  <c r="I25" i="2"/>
  <c r="I22" i="2"/>
  <c r="H165" i="2" l="1"/>
  <c r="G159" i="2"/>
  <c r="I157" i="2"/>
  <c r="K146" i="2"/>
  <c r="N41" i="2"/>
  <c r="M28" i="2"/>
  <c r="N28" i="2"/>
  <c r="L25" i="2"/>
  <c r="L22" i="2"/>
  <c r="H163" i="2" l="1"/>
  <c r="C163" i="2"/>
  <c r="D163" i="2"/>
  <c r="C159" i="2"/>
  <c r="D159" i="2"/>
  <c r="C152" i="2"/>
  <c r="D152" i="2"/>
  <c r="C143" i="2"/>
  <c r="D143" i="2"/>
  <c r="C140" i="2"/>
  <c r="D140" i="2"/>
  <c r="C137" i="2"/>
  <c r="D137" i="2"/>
  <c r="C134" i="2"/>
  <c r="C155" i="2" s="1"/>
  <c r="D134" i="2"/>
  <c r="D155" i="2" s="1"/>
  <c r="C51" i="2"/>
  <c r="D51" i="2"/>
  <c r="C50" i="2"/>
  <c r="D50" i="2"/>
  <c r="C47" i="2"/>
  <c r="D47" i="2"/>
  <c r="C44" i="2"/>
  <c r="D44" i="2"/>
  <c r="C41" i="2"/>
  <c r="D41" i="2"/>
  <c r="C38" i="2"/>
  <c r="D38" i="2"/>
  <c r="C35" i="2"/>
  <c r="D35" i="2"/>
  <c r="C32" i="2"/>
  <c r="D32" i="2"/>
  <c r="C31" i="2"/>
  <c r="D31" i="2"/>
  <c r="C28" i="2"/>
  <c r="D28" i="2"/>
  <c r="C25" i="2"/>
  <c r="D25" i="2"/>
  <c r="C20" i="2"/>
  <c r="D20" i="2"/>
  <c r="C22" i="2"/>
  <c r="D22" i="2"/>
  <c r="C14" i="2"/>
  <c r="D14" i="2"/>
  <c r="C17" i="2"/>
  <c r="D17" i="2"/>
  <c r="G141" i="2" l="1"/>
  <c r="G142" i="2"/>
  <c r="I140" i="2"/>
  <c r="J140" i="2"/>
  <c r="M140" i="2"/>
  <c r="G67" i="2" l="1"/>
  <c r="G66" i="2"/>
  <c r="I65" i="2"/>
  <c r="G65" i="2" l="1"/>
  <c r="G103" i="2"/>
  <c r="G102" i="2"/>
  <c r="G101" i="2" l="1"/>
  <c r="J99" i="2"/>
  <c r="J69" i="2" s="1"/>
  <c r="J129" i="2"/>
  <c r="J128" i="2" s="1"/>
  <c r="J98" i="2" l="1"/>
  <c r="G100" i="2"/>
  <c r="G99" i="2"/>
  <c r="G98" i="2" l="1"/>
  <c r="J105" i="2"/>
  <c r="J104" i="2"/>
  <c r="G106" i="2"/>
  <c r="G97" i="2"/>
  <c r="G96" i="2"/>
  <c r="G94" i="2"/>
  <c r="G93" i="2"/>
  <c r="G91" i="2"/>
  <c r="G90" i="2"/>
  <c r="J86" i="2"/>
  <c r="G87" i="2"/>
  <c r="G88" i="2"/>
  <c r="G118" i="2"/>
  <c r="G117" i="2"/>
  <c r="G115" i="2"/>
  <c r="G114" i="2"/>
  <c r="G112" i="2"/>
  <c r="G111" i="2"/>
  <c r="G109" i="2"/>
  <c r="G108" i="2"/>
  <c r="G107" i="2" l="1"/>
  <c r="G110" i="2"/>
  <c r="G89" i="2"/>
  <c r="G95" i="2"/>
  <c r="G86" i="2"/>
  <c r="G92" i="2"/>
  <c r="G116" i="2"/>
  <c r="G113" i="2"/>
  <c r="J166" i="2" l="1"/>
  <c r="K166" i="2"/>
  <c r="L166" i="2"/>
  <c r="M166" i="2"/>
  <c r="I70" i="2"/>
  <c r="J70" i="2"/>
  <c r="J68" i="2" s="1"/>
  <c r="K70" i="2"/>
  <c r="L70" i="2"/>
  <c r="M70" i="2"/>
  <c r="I69" i="2"/>
  <c r="S68" i="2"/>
  <c r="T68" i="2"/>
  <c r="W68" i="2"/>
  <c r="I58" i="2"/>
  <c r="I53" i="2" s="1"/>
  <c r="J58" i="2"/>
  <c r="K58" i="2"/>
  <c r="L58" i="2"/>
  <c r="M58" i="2"/>
  <c r="I56" i="2"/>
  <c r="J56" i="2"/>
  <c r="J52" i="2" s="1"/>
  <c r="L56" i="2"/>
  <c r="M56" i="2"/>
  <c r="S54" i="2"/>
  <c r="T54" i="2"/>
  <c r="U54" i="2"/>
  <c r="V54" i="2"/>
  <c r="W54" i="2"/>
  <c r="G63" i="2"/>
  <c r="G64" i="2"/>
  <c r="I62" i="2"/>
  <c r="G60" i="2"/>
  <c r="G61" i="2"/>
  <c r="J62" i="2"/>
  <c r="K62" i="2"/>
  <c r="I59" i="2"/>
  <c r="J59" i="2"/>
  <c r="K59" i="2"/>
  <c r="Q68" i="2" l="1"/>
  <c r="I52" i="2"/>
  <c r="I51" i="2" s="1"/>
  <c r="G59" i="2"/>
  <c r="L53" i="2"/>
  <c r="K53" i="2"/>
  <c r="M53" i="2"/>
  <c r="L54" i="2"/>
  <c r="I68" i="2"/>
  <c r="M54" i="2"/>
  <c r="I54" i="2"/>
  <c r="Q54" i="2"/>
  <c r="G58" i="2"/>
  <c r="J54" i="2"/>
  <c r="G56" i="2"/>
  <c r="G62" i="2"/>
  <c r="I136" i="2"/>
  <c r="G136" i="2" s="1"/>
  <c r="I135" i="2"/>
  <c r="J135" i="2"/>
  <c r="J134" i="2" s="1"/>
  <c r="J83" i="2"/>
  <c r="J80" i="2"/>
  <c r="M146" i="2"/>
  <c r="M149" i="2"/>
  <c r="I149" i="2"/>
  <c r="I137" i="2"/>
  <c r="G85" i="2"/>
  <c r="G84" i="2"/>
  <c r="G135" i="2" l="1"/>
  <c r="G54" i="2"/>
  <c r="G83" i="2"/>
  <c r="G82" i="2" l="1"/>
  <c r="G81" i="2"/>
  <c r="G80" i="2" l="1"/>
  <c r="G78" i="2"/>
  <c r="G79" i="2"/>
  <c r="G76" i="2"/>
  <c r="G75" i="2"/>
  <c r="G73" i="2"/>
  <c r="G72" i="2"/>
  <c r="I44" i="2"/>
  <c r="G74" i="2" l="1"/>
  <c r="G71" i="2"/>
  <c r="G77" i="2"/>
  <c r="I77" i="2"/>
  <c r="I74" i="2"/>
  <c r="I71" i="2"/>
  <c r="G30" i="2" l="1"/>
  <c r="N24" i="2"/>
  <c r="M24" i="2"/>
  <c r="I166" i="2" l="1"/>
  <c r="G166" i="2" s="1"/>
  <c r="I156" i="2"/>
  <c r="I159" i="2"/>
  <c r="I134" i="2"/>
  <c r="I146" i="2"/>
  <c r="I119" i="2"/>
  <c r="I155" i="2" l="1"/>
  <c r="J155" i="2"/>
  <c r="K155" i="2"/>
  <c r="L155" i="2"/>
  <c r="M155" i="2"/>
  <c r="J146" i="2"/>
  <c r="L146" i="2"/>
  <c r="I143" i="2"/>
  <c r="L143" i="2"/>
  <c r="M143" i="2"/>
  <c r="J137" i="2"/>
  <c r="K137" i="2"/>
  <c r="M137" i="2"/>
  <c r="M134" i="2"/>
  <c r="J44" i="2"/>
  <c r="J41" i="2"/>
  <c r="K41" i="2"/>
  <c r="M41" i="2"/>
  <c r="I38" i="2"/>
  <c r="I36" i="2" s="1"/>
  <c r="I35" i="2" s="1"/>
  <c r="J38" i="2"/>
  <c r="J36" i="2" s="1"/>
  <c r="J35" i="2" s="1"/>
  <c r="K38" i="2"/>
  <c r="I34" i="2"/>
  <c r="J34" i="2"/>
  <c r="K34" i="2"/>
  <c r="M34" i="2"/>
  <c r="M165" i="2" s="1"/>
  <c r="I28" i="2"/>
  <c r="J28" i="2"/>
  <c r="K28" i="2"/>
  <c r="J25" i="2"/>
  <c r="K25" i="2"/>
  <c r="N25" i="2"/>
  <c r="J22" i="2"/>
  <c r="K22" i="2"/>
  <c r="M17" i="2"/>
  <c r="I17" i="2"/>
  <c r="J17" i="2"/>
  <c r="K17" i="2"/>
  <c r="N17" i="2"/>
  <c r="J165" i="2" l="1"/>
  <c r="J33" i="2"/>
  <c r="I165" i="2"/>
  <c r="G165" i="2" s="1"/>
  <c r="I33" i="2"/>
  <c r="I32" i="2" s="1"/>
  <c r="I164" i="2"/>
  <c r="K163" i="2"/>
  <c r="G137" i="2"/>
  <c r="G155" i="2"/>
  <c r="G146" i="2"/>
  <c r="I163" i="2" l="1"/>
  <c r="J32" i="2"/>
  <c r="J164" i="2"/>
  <c r="J163" i="2" s="1"/>
  <c r="G134" i="2"/>
  <c r="G164" i="2" l="1"/>
  <c r="G163" i="2"/>
</calcChain>
</file>

<file path=xl/sharedStrings.xml><?xml version="1.0" encoding="utf-8"?>
<sst xmlns="http://schemas.openxmlformats.org/spreadsheetml/2006/main" count="627" uniqueCount="138">
  <si>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</si>
  <si>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</si>
  <si>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</si>
  <si>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</si>
  <si>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</si>
  <si>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</si>
  <si>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</si>
  <si>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</si>
  <si>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</si>
  <si>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Всего, из них расходы за счет:</t>
  </si>
  <si>
    <t>№ п/п</t>
  </si>
  <si>
    <t>х</t>
  </si>
  <si>
    <t xml:space="preserve"> </t>
  </si>
  <si>
    <t>процент</t>
  </si>
  <si>
    <t>Соисполнитель, исполнитель подпрограммы</t>
  </si>
  <si>
    <t>Целевые индикаторы реализации мероприятия (группы мероприятий) программы</t>
  </si>
  <si>
    <t>с (год)</t>
  </si>
  <si>
    <t>Единица измерения</t>
  </si>
  <si>
    <r>
      <t xml:space="preserve">Цель </t>
    </r>
    <r>
      <rPr>
        <sz val="8"/>
        <color theme="1"/>
        <rFont val="Times New Roman"/>
        <family val="1"/>
        <charset val="204"/>
      </rPr>
      <t xml:space="preserve"> Создание условий для развития жилищной сферы, обеспечение повышения доступности жилья в соответствии с платежеспособным спросом граждан и стандартами обеспечения их жилыми помещениями, повышение качества и надежности предоставления жилищно-коммунальных услуг населению</t>
    </r>
  </si>
  <si>
    <t>Х</t>
  </si>
  <si>
    <t xml:space="preserve">Задача 1 муниципальной программы: </t>
  </si>
  <si>
    <t>Предоставление государственной поддержки  работникам бюджетной сферы, а также гражданам, имеющим льготы в соответствии с федеральным и областным законодательством</t>
  </si>
  <si>
    <t>Отдел строительства, архитектуры и жилищно-коммунального хозяйства администрации Одесского муниципального района</t>
  </si>
  <si>
    <t xml:space="preserve">Источник №1 </t>
  </si>
  <si>
    <t>Источник №2</t>
  </si>
  <si>
    <t xml:space="preserve">Отдел строительства, архитектуры и жилищно-коммунального хозяйства администрации Одесского муниципального района    </t>
  </si>
  <si>
    <t>количество семей,получивших государственную поддержку при строительстве индивидуальных жилых домов</t>
  </si>
  <si>
    <t>ед</t>
  </si>
  <si>
    <t>Всего, из них расходы за счет</t>
  </si>
  <si>
    <t>Источник №1</t>
  </si>
  <si>
    <t xml:space="preserve">  количество молодых семей, улучшивших жилищные условия при оказании содействия в приобретении жилья за счет средств  областного бюджета</t>
  </si>
  <si>
    <t>единиц</t>
  </si>
  <si>
    <t>количество молодых семей, получивших дополнительную социальную выплату при рождении и (усыновлении) 1 ребенка</t>
  </si>
  <si>
    <t>количество  многоквартирных  домов, построенных либо приобретенных в целях формирования  специализированного  жилищного фонда</t>
  </si>
  <si>
    <t>количество  отремонтированных домов муниципального   специализированного  жилищного фонда</t>
  </si>
  <si>
    <t>Количество приобретенных жилых помещений</t>
  </si>
  <si>
    <t>количество отремонтированного имущества в многоквартирных домах</t>
  </si>
  <si>
    <t>количество приобретенных и установленных резервных источников электроснабжения</t>
  </si>
  <si>
    <t>Эффективность  использования субсидии</t>
  </si>
  <si>
    <t xml:space="preserve">Общее количество внесенных изменений в схемы территориального планирования Одесского муниципального района Омской области </t>
  </si>
  <si>
    <t xml:space="preserve">Общее количество разработанных документов территориального  планирования и градостроительного зонирования, в том числе внесение изменений, включая подготовку документации по внесению сведений о границах населенных пунктов в единый государственный реестр недвижимости (ЕГРП) </t>
  </si>
  <si>
    <t xml:space="preserve">Количество подготовленных документов по планировке территории - проектов планировки, проектов межевания площадок комплексной жилой застройки (в том числе проектов планировки, проектов межевания линейных объектов) </t>
  </si>
  <si>
    <t>Количество исправленных и образуемых земельных участков</t>
  </si>
  <si>
    <t>кв.м</t>
  </si>
  <si>
    <t>Итого по  муниципальной программы</t>
  </si>
  <si>
    <t xml:space="preserve">
</t>
  </si>
  <si>
    <t>СТРУКТУРА
 программы «Создание условий для обеспечения граждан доступным  и комфортным жильем и коммунальными услугами в Одесском муниципальном районе Омской области»</t>
  </si>
  <si>
    <t>Источник №3</t>
  </si>
  <si>
    <t>Общая площадь расселённого аварийного жилищно фонда</t>
  </si>
  <si>
    <t xml:space="preserve"> Программа Создание условий для обеспечения граждан доступным  и комфортным жильем и коммунальными услугами в Одесском муниципальном районе Омской области</t>
  </si>
  <si>
    <r>
      <t>Основное мероприятие 1:</t>
    </r>
    <r>
      <rPr>
        <sz val="8"/>
        <color theme="1"/>
        <rFont val="Times New Roman"/>
        <family val="1"/>
        <charset val="204"/>
      </rPr>
      <t xml:space="preserve"> Развитие индивидуального жилищного строительства </t>
    </r>
  </si>
  <si>
    <r>
      <t xml:space="preserve">Мероприятие 1: </t>
    </r>
    <r>
      <rPr>
        <sz val="8"/>
        <color theme="1"/>
        <rFont val="Times New Roman"/>
        <family val="1"/>
        <charset val="204"/>
      </rPr>
      <t xml:space="preserve">Предоставление гражданам социальных выплат на строительство (реконструкцию) индивидуального жилья  </t>
    </r>
  </si>
  <si>
    <r>
      <t xml:space="preserve">Задача 2 программы 1 муниципальной программы: </t>
    </r>
    <r>
      <rPr>
        <sz val="8"/>
        <color theme="1"/>
        <rFont val="Times New Roman"/>
        <family val="1"/>
        <charset val="204"/>
      </rPr>
      <t>  Предоставление государственной поддержки в решении жилищной проблемы молодым семьям, нуждающимся в улучшении жилищных условий</t>
    </r>
  </si>
  <si>
    <r>
      <t xml:space="preserve">Основное мероприятие 2 </t>
    </r>
    <r>
      <rPr>
        <sz val="8"/>
        <color theme="1"/>
        <rFont val="Times New Roman"/>
        <family val="1"/>
        <charset val="204"/>
      </rPr>
      <t>Обеспечение жильем молодых семей</t>
    </r>
  </si>
  <si>
    <r>
      <t xml:space="preserve">Мероприятие 1:  </t>
    </r>
    <r>
      <rPr>
        <sz val="8"/>
        <color theme="1"/>
        <rFont val="Times New Roman"/>
        <family val="1"/>
        <charset val="204"/>
      </rPr>
  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  </r>
  </si>
  <si>
    <r>
      <t xml:space="preserve">Мероприятие 2:  </t>
    </r>
    <r>
      <rPr>
        <sz val="8"/>
        <color theme="1"/>
        <rFont val="Times New Roman"/>
        <family val="1"/>
        <charset val="204"/>
      </rPr>
      <t>Предоставление молодым семьям –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</t>
    </r>
  </si>
  <si>
    <r>
      <t xml:space="preserve">Задача 3  муниципальной программы:  </t>
    </r>
    <r>
      <rPr>
        <sz val="8"/>
        <color theme="1"/>
        <rFont val="Times New Roman"/>
        <family val="1"/>
        <charset val="204"/>
      </rPr>
      <t>Строительство многоквартирных домов в целях формирования муниципального жилищного фонда и осуществление капитального, текущего ремонта домов муниципального специализированного жилищного фонда</t>
    </r>
  </si>
  <si>
    <r>
      <t xml:space="preserve">Основное мероприятие  3: </t>
    </r>
    <r>
      <rPr>
        <sz val="8"/>
        <color theme="1"/>
        <rFont val="Times New Roman"/>
        <family val="1"/>
        <charset val="204"/>
      </rPr>
      <t>Строительство многоквартирных домов либо приобретение жилых помещений в целях формирования муниципального жилищного фонда и осуществление капитального, текущего ремонта домов  муниципального специализированного   жилищного фонда</t>
    </r>
  </si>
  <si>
    <r>
      <t xml:space="preserve">Мероприятие 1: </t>
    </r>
    <r>
      <rPr>
        <sz val="8"/>
        <color theme="1"/>
        <rFont val="Times New Roman"/>
        <family val="1"/>
        <charset val="204"/>
      </rPr>
      <t>Строительство многоквартирных домов либо приобретение жилых помещений путем участия в долевом строительстве многоквартирных домов в целях формирования муниципального специализированного жилищного фонда</t>
    </r>
  </si>
  <si>
    <r>
      <t xml:space="preserve">Мероприятие 2: </t>
    </r>
    <r>
      <rPr>
        <sz val="8"/>
        <color theme="1"/>
        <rFont val="Times New Roman"/>
        <family val="1"/>
        <charset val="204"/>
      </rPr>
      <t>Осуществление капитального  и текущего ремонта домов муниципального специализированного жилищного фонда</t>
    </r>
  </si>
  <si>
    <r>
      <t xml:space="preserve">Мероприятие 4: </t>
    </r>
    <r>
      <rPr>
        <sz val="8"/>
        <color theme="1"/>
        <rFont val="Times New Roman"/>
        <family val="1"/>
        <charset val="204"/>
      </rPr>
      <t>Приобретение жилых помещений в муниципальную собственность</t>
    </r>
  </si>
  <si>
    <r>
      <t xml:space="preserve">Мероприятие 5: </t>
    </r>
    <r>
      <rPr>
        <sz val="8"/>
        <color theme="1"/>
        <rFont val="Times New Roman"/>
        <family val="1"/>
        <charset val="204"/>
      </rPr>
      <t>Капитальный ремонт общего имущества в многоквартирных домах,  расположенных на территории Одесского муниципального района Омской области</t>
    </r>
  </si>
  <si>
    <r>
      <t xml:space="preserve">Задача 4   муниципальной программы:  </t>
    </r>
    <r>
      <rPr>
        <sz val="8"/>
        <color theme="1"/>
        <rFont val="Times New Roman"/>
        <family val="1"/>
        <charset val="204"/>
      </rPr>
      <t>Обеспечение условий для повышения качества и надежности предоставления жилищно-коммунальных услуг населению</t>
    </r>
  </si>
  <si>
    <r>
      <t xml:space="preserve">Основное мероприятие  4: </t>
    </r>
    <r>
      <rPr>
        <sz val="8"/>
        <color theme="1"/>
        <rFont val="Times New Roman"/>
        <family val="1"/>
        <charset val="204"/>
      </rPr>
      <t>Развитие  коммунального хозяйства</t>
    </r>
  </si>
  <si>
    <r>
      <t xml:space="preserve">Основное мероприятие 6: </t>
    </r>
    <r>
      <rPr>
        <sz val="8"/>
        <color theme="1"/>
        <rFont val="Times New Roman"/>
        <family val="1"/>
        <charset val="204"/>
      </rPr>
      <t>Реализация регионального проекта  «Обеспечение устойчивого сокращения непригодного для проживания жилищного фонда»</t>
    </r>
  </si>
  <si>
    <r>
      <t>Мероприятие 1</t>
    </r>
    <r>
      <rPr>
        <sz val="8"/>
        <color theme="1"/>
        <rFont val="Times New Roman"/>
        <family val="1"/>
        <charset val="204"/>
      </rPr>
      <t>: Обеспечение мероприятий по переселению граждан из аварийного жилищного фонда, в том числе  переселению граждан из аварийного жилищного строительства с учетом необходимостью развития малоэтажного строительства</t>
    </r>
  </si>
  <si>
    <t>Единиц</t>
  </si>
  <si>
    <r>
      <t xml:space="preserve">Мероприятие 3: </t>
    </r>
    <r>
      <rPr>
        <sz val="8"/>
        <color theme="1"/>
        <rFont val="Times New Roman"/>
        <family val="1"/>
        <charset val="204"/>
      </rPr>
      <t>Приобретение жилых помещений в многоквар-тирных домах по договорам куп-ли-продажи в целях формиро-вания муници-пального специ-ализированного жилищного фонда или муни-ципального жилищного фонда коммерче-ского использо-вания (арендного жилья)</t>
    </r>
  </si>
  <si>
    <r>
      <t xml:space="preserve">Задача 6 </t>
    </r>
    <r>
      <rPr>
        <sz val="8"/>
        <color theme="1"/>
        <rFont val="Times New Roman"/>
        <family val="1"/>
        <charset val="204"/>
      </rPr>
      <t>Ликвидация непригодного для проживания жилья и расселение граждан из аварийного жилищного фонда</t>
    </r>
  </si>
  <si>
    <r>
      <t xml:space="preserve">Основное Мероприятие 5: </t>
    </r>
    <r>
      <rPr>
        <sz val="8"/>
        <rFont val="Times New Roman"/>
        <family val="1"/>
        <charset val="204"/>
      </rPr>
      <t>Подготовка документов территориального планирования Одесского муниципального района Омской области, в том числе внесение изменений в такие документы, и разработка на их основании документации по планировке территории</t>
    </r>
  </si>
  <si>
    <r>
      <t xml:space="preserve">Мероприятие 1: </t>
    </r>
    <r>
      <rPr>
        <sz val="8"/>
        <rFont val="Times New Roman"/>
        <family val="1"/>
        <charset val="204"/>
      </rPr>
      <t xml:space="preserve">Внесение изменений в схемы территориального планирования Одесского муниципального района Омской области    </t>
    </r>
  </si>
  <si>
    <r>
      <t xml:space="preserve">Мероприятие 4 </t>
    </r>
    <r>
      <rPr>
        <sz val="8"/>
        <rFont val="Times New Roman"/>
        <family val="1"/>
        <charset val="204"/>
      </rPr>
      <t xml:space="preserve">  Проведение комплексных кадастровых работ</t>
    </r>
  </si>
  <si>
    <t>Количество приобретенного и (или) установленного(монтаж) технологического оборудования, трубной продукции теплотехнического и водохозяйственного  назначения</t>
  </si>
  <si>
    <t>Приобретение технологического оборудования теплотехнического назначения (двух горелок к котлам КВСА-0,6 МВТ) на котельную, расположенную по адресу: Омская область, Одесский район, с. Ганновка, ул. Школьная,12</t>
  </si>
  <si>
    <t>Приобретение технологического оборудования теплотехнического назначения (двух котлов КВСА-0,6 МВТ) на котельную, расположенную по адресу: Омская область, Одесский район, с. Ганновка, ул. Школьная,12</t>
  </si>
  <si>
    <t>4,2.1</t>
  </si>
  <si>
    <t>4,2.2</t>
  </si>
  <si>
    <r>
      <t xml:space="preserve"> Мероприятие 2</t>
    </r>
    <r>
      <rPr>
        <sz val="8"/>
        <color theme="1"/>
        <rFont val="Times New Roman"/>
        <family val="1"/>
        <charset val="204"/>
      </rPr>
      <t xml:space="preserve"> Приобретение и (или) установка (монтаж) технологического оборудования, трубной продукции теплотехнического и водохозяйственного  назначения</t>
    </r>
  </si>
  <si>
    <t>4,2.3</t>
  </si>
  <si>
    <t>Приобретение технологического оборудования теплотехнического назначения на котельную № 1, расположенную по адресу: Омская область, Одесский район, с. Одесское, ул. Кирова, 31Г.</t>
  </si>
  <si>
    <t>Приобретение технологического оборудования теплотехнического назначения (шкафа управления газовыми котлами) на котельную, расположенную по адресу: Омская область, Одесский район, с. Ганновка, ул. Школьная,12</t>
  </si>
  <si>
    <t>Приобретение технологического оборудования теплотехнического назначения (шкафа управления газовыми котлами) на котельную, расположенную по адресу: Омская область, Одесский район, с. Буняковка, пер. Школьный, д. 6 а</t>
  </si>
  <si>
    <t>Приобретение технологического оборудования теплотехнического назначения (шкафа управления газовыми котлами) на котельную, расположенную по адресу: Омская область, Одесский район, с. Благодаровка, ул. Центральная, д. 19, корпус № а</t>
  </si>
  <si>
    <t>Приобретение резервного источника электроснабжения на котельную, расположенную по адресу: Омская область, Одесский район, с. Белосток, ул. Ленина, 22а</t>
  </si>
  <si>
    <t>4,2.4</t>
  </si>
  <si>
    <t>4,2.5</t>
  </si>
  <si>
    <t>4,2.6</t>
  </si>
  <si>
    <t>шт.</t>
  </si>
  <si>
    <t xml:space="preserve">Общее количество разработанных внесений изменений в ПЗЗ, включая подготовку документации по внесению сведений о границах территориальных зон в единый государственный реестр недвижимости (ЕГРП) </t>
  </si>
  <si>
    <t>4,1,1</t>
  </si>
  <si>
    <t>4,1,2</t>
  </si>
  <si>
    <t>Приобретение резервного источника электроснабжения на котельную, расположенную по адресу: Омская область, Одесский район, с. Генераловка пер. Школьный, №1, корпус № б</t>
  </si>
  <si>
    <r>
      <t xml:space="preserve">Мероприятие1  </t>
    </r>
    <r>
      <rPr>
        <sz val="8"/>
        <color theme="1"/>
        <rFont val="Times New Roman"/>
        <family val="1"/>
        <charset val="204"/>
      </rPr>
      <t>Приобретение и установка резервных источников электроснабжения</t>
    </r>
  </si>
  <si>
    <t>Количество приобретено техники</t>
  </si>
  <si>
    <t>штук</t>
  </si>
  <si>
    <t>4.2.7</t>
  </si>
  <si>
    <t>Приобретение и установка прибора учёта тепловой энергии на котельную, расположенную по адресу: Омская область, Одесский район, с. Ганновка, ул. Школьная,12</t>
  </si>
  <si>
    <t>Приобретение и установка прибора учёта тепловой энергии на котельную, расположенную по адресу: Омская область, Одесский район, с. Буняковка, пер. Школьный, д. 6 а</t>
  </si>
  <si>
    <t>Приобретение и установка прибора учёта тепловой энергии на котельную, расположенную по адресу: Омская область, Одесский район, с. Благодаровка, ул. Центральная, д. 19, корпус № а</t>
  </si>
  <si>
    <t>Приобретение и установка прибора учёта тепловой энергии на котельную, расположенную по адресу: Омская область, Одесский район, с. Генераловка, пер.Школьный 1Б</t>
  </si>
  <si>
    <t>Приобретение трубной продукции для ремонта теплотрассы к центральной котельной, расположенной по адресу: Омская область, Одесский район, село Одесское</t>
  </si>
  <si>
    <t>Количество приобретенного трубной продукции теплотехнического и водохозяйственного  назначения</t>
  </si>
  <si>
    <t>метров</t>
  </si>
  <si>
    <t xml:space="preserve">Приобретение трубной продукции для ремонта водопровода по ул. Школьная в с. Ганновка Одесского района Омской области </t>
  </si>
  <si>
    <t>Приобретение трубной продукции для ремонта водопровода по ул. Ленина в с. Лукьяновка Одесского района Омской области протяжённостью 1150 м.</t>
  </si>
  <si>
    <t>4.2.8</t>
  </si>
  <si>
    <t>4.2.9</t>
  </si>
  <si>
    <t>4.3</t>
  </si>
  <si>
    <t>4.4</t>
  </si>
  <si>
    <t>Количество приобретенного и (или) установленно(монтаж)приборов учёта тепловой энергии на котельную</t>
  </si>
  <si>
    <t>4.3.1</t>
  </si>
  <si>
    <t>4.3.2</t>
  </si>
  <si>
    <t>4.3.3</t>
  </si>
  <si>
    <t>4.3.4</t>
  </si>
  <si>
    <r>
      <t xml:space="preserve">Мероприятие 4 </t>
    </r>
    <r>
      <rPr>
        <sz val="8"/>
        <color theme="1"/>
        <rFont val="Times New Roman"/>
        <family val="1"/>
        <charset val="204"/>
      </rPr>
      <t>Субсидии на финансовое обеспечение затрат юридическим лицам, осуществляющим оказание услуг по теплоснабжению</t>
    </r>
  </si>
  <si>
    <r>
      <t xml:space="preserve">Мероприятие 5 </t>
    </r>
    <r>
      <rPr>
        <sz val="8"/>
        <color theme="1"/>
        <rFont val="Times New Roman"/>
        <family val="1"/>
        <charset val="204"/>
      </rPr>
      <t>Приобретение специальной техники для подвоза питьевой воды</t>
    </r>
  </si>
  <si>
    <t>4.5</t>
  </si>
  <si>
    <t>4.5.1</t>
  </si>
  <si>
    <r>
      <rPr>
        <b/>
        <sz val="8"/>
        <color theme="1"/>
        <rFont val="Times New Roman"/>
        <family val="1"/>
        <charset val="204"/>
      </rPr>
      <t xml:space="preserve">Мероприятие 3 </t>
    </r>
    <r>
      <rPr>
        <sz val="8"/>
        <color theme="1"/>
        <rFont val="Times New Roman"/>
        <family val="1"/>
        <charset val="204"/>
      </rPr>
      <t>Приобретение и установка приборов учёта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  </r>
  </si>
  <si>
    <r>
      <rPr>
        <b/>
        <sz val="8"/>
        <color theme="1"/>
        <rFont val="Times New Roman"/>
        <family val="1"/>
        <charset val="204"/>
      </rPr>
      <t xml:space="preserve">Мероприятие 5.1 </t>
    </r>
    <r>
      <rPr>
        <sz val="8"/>
        <color theme="1"/>
        <rFont val="Times New Roman"/>
        <family val="1"/>
        <charset val="204"/>
      </rPr>
      <t>Приобретение специальной техники для подвоза воды в д. Громогласово</t>
    </r>
  </si>
  <si>
    <t>4.2.10</t>
  </si>
  <si>
    <t xml:space="preserve">Количество отремонтированных сетей водоснабжения </t>
  </si>
  <si>
    <t>Приобретение и монтаж трубной продукции для ремонта водопровода по ул. Октябрьская в с. Побочино Одесского муниципального района Омской области</t>
  </si>
  <si>
    <t>4.6</t>
  </si>
  <si>
    <r>
      <t xml:space="preserve">Мероприятие 6 </t>
    </r>
    <r>
      <rPr>
        <sz val="8"/>
        <color theme="1"/>
        <rFont val="Times New Roman"/>
        <family val="1"/>
        <charset val="204"/>
      </rPr>
      <t>Ремонт внутрипоселковых водопроводов на территории Одесского района Омской области</t>
    </r>
  </si>
  <si>
    <t>Протяженность отремонтированных внутрипоселковых водопроводных сетей</t>
  </si>
  <si>
    <t>4.2.11</t>
  </si>
  <si>
    <t>Приобретение технологического оборудования теплотехнического назначения (трёх настенных газовых котлов) на котельную, расположенную по адресу: Омская область, Одесский район, д. Генераловка, пер. Школьный, 1Б"</t>
  </si>
  <si>
    <t>4,1,3</t>
  </si>
  <si>
    <t>Приобретение резервного источника электроснабжения на котельную, расположенную по адресу: Омская область, Одесский район, с. Лукьяновка, пер. Центральный, 8 Б</t>
  </si>
  <si>
    <r>
      <t xml:space="preserve">Мероприятие 5 </t>
    </r>
    <r>
      <rPr>
        <sz val="8"/>
        <rFont val="Times New Roman"/>
        <family val="1"/>
        <charset val="204"/>
      </rPr>
      <t xml:space="preserve">  Разработка правил землепользования и застройки Одесского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</t>
    </r>
  </si>
  <si>
    <r>
      <t xml:space="preserve">Мероприятие 3 </t>
    </r>
    <r>
      <rPr>
        <sz val="8"/>
        <rFont val="Times New Roman"/>
        <family val="1"/>
        <charset val="204"/>
      </rPr>
      <t xml:space="preserve"> 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  </r>
  </si>
  <si>
    <r>
      <t xml:space="preserve">Задача 5 </t>
    </r>
    <r>
      <rPr>
        <sz val="8"/>
        <color theme="1"/>
        <rFont val="Times New Roman"/>
        <family val="1"/>
        <charset val="204"/>
      </rPr>
      <t>Подготовка документов территориального планирования Одесского муниципального района Омской области, в том числе внесение изменений в такие документы, и разработка на их основании документации по планировке территории</t>
    </r>
  </si>
  <si>
    <r>
      <t xml:space="preserve">Мероприятие 2: </t>
    </r>
    <r>
      <rPr>
        <sz val="8"/>
        <color theme="1"/>
        <rFont val="Times New Roman"/>
        <family val="1"/>
        <charset val="204"/>
      </rPr>
      <t>Разработка документов территориального  планирования и градостроительного зонирования (в том числе внесение изменений) 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  </r>
  </si>
  <si>
    <t>554795?88</t>
  </si>
  <si>
    <t xml:space="preserve">Х </t>
  </si>
  <si>
    <t>Приложение к постановлению Администрации Одесского муниципального района Омской области от 30.05.2025 №216</t>
  </si>
  <si>
    <t>Приложение № 2 к программе «Создание условий для обеспечения граждан доступным и комфортным жильем и коммунальными услугами в Одесском муниципальном районе Омской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</si>
</sst>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6"/>
  <sheetViews>
    <sheetView tabSelected="1" zoomScale="80" zoomScaleNormal="80" workbookViewId="0">
      <pane ySplit="8" topLeftCell="A9" activePane="bottomLeft" state="frozen"/>
      <selection pane="bottomLeft" activeCell="M1" sqref="M1"/>
    </sheetView>
  </sheetViews>
  <sheetFormatPr defaultRowHeight="15" x14ac:dyDescent="0.25"/>
  <cols>
    <col min="1" max="1" width="8" customWidth="1"/>
    <col min="2" max="2" width="18.5703125" customWidth="1"/>
    <col min="3" max="3" width="8.42578125" customWidth="1"/>
    <col min="4" max="4" width="7.42578125" customWidth="1"/>
    <col min="5" max="5" width="18.85546875" customWidth="1"/>
    <col min="6" max="6" width="10.85546875" customWidth="1"/>
    <col min="7" max="7" width="11.28515625" customWidth="1"/>
    <col min="8" max="8" width="13.42578125" customWidth="1"/>
    <col min="9" max="9" width="12.7109375" bestFit="1" customWidth="1"/>
    <col min="10" max="10" width="12.140625" customWidth="1"/>
    <col min="11" max="11" width="11.5703125" style="41" customWidth="1"/>
    <col min="12" max="13" width="10" bestFit="1" customWidth="1"/>
    <col min="14" max="14" width="11.140625" customWidth="1"/>
    <col min="15" max="15" width="14.5703125" customWidth="1"/>
    <col min="16" max="17" width="8" customWidth="1"/>
    <col min="18" max="18" width="6.42578125" customWidth="1"/>
    <col min="19" max="19" width="8.140625" customWidth="1"/>
    <col min="20" max="20" width="9.28515625" bestFit="1" customWidth="1"/>
    <col min="21" max="21" width="6.7109375" customWidth="1"/>
    <col min="22" max="22" width="9.28515625" bestFit="1" customWidth="1"/>
    <col min="23" max="23" width="7.42578125" customWidth="1"/>
    <col min="24" max="24" width="9.140625" style="36"/>
  </cols>
  <sheetData>
    <row r="1" spans="1:26" ht="70.5" customHeight="1" x14ac:dyDescent="0.25">
      <c r="E1" s="1" t="s">
        <v>45</v>
      </c>
      <c r="F1" s="2"/>
      <c r="G1" s="2"/>
      <c r="H1" s="2"/>
      <c r="I1" s="2"/>
      <c r="J1" s="2"/>
      <c r="K1" s="45"/>
      <c r="L1" s="2"/>
      <c r="M1" s="2"/>
      <c r="N1" s="2"/>
      <c r="O1" s="2"/>
      <c r="P1" s="2"/>
      <c r="T1" s="122" t="s">
        <v>136</v>
      </c>
      <c r="U1" s="122"/>
      <c r="V1" s="122"/>
      <c r="W1" s="122"/>
    </row>
    <row r="2" spans="1:26" ht="70.5" customHeight="1" x14ac:dyDescent="0.25">
      <c r="E2" s="1"/>
      <c r="F2" s="2"/>
      <c r="G2" s="2"/>
      <c r="H2" s="2"/>
      <c r="I2" s="2"/>
      <c r="J2" s="2"/>
      <c r="K2" s="45"/>
      <c r="L2" s="2"/>
      <c r="M2" s="2"/>
      <c r="N2" s="2"/>
      <c r="O2" s="2"/>
      <c r="P2" s="2"/>
      <c r="T2" s="122" t="s">
        <v>137</v>
      </c>
      <c r="U2" s="122"/>
      <c r="V2" s="122"/>
      <c r="W2" s="122"/>
    </row>
    <row r="3" spans="1:26" ht="55.5" customHeight="1" x14ac:dyDescent="0.25">
      <c r="E3" s="100" t="s">
        <v>46</v>
      </c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52"/>
      <c r="T3" s="123"/>
      <c r="U3" s="123"/>
      <c r="V3" s="123"/>
      <c r="W3" s="123"/>
    </row>
    <row r="4" spans="1:26" ht="15" customHeight="1" x14ac:dyDescent="0.25">
      <c r="A4" s="66" t="s">
        <v>10</v>
      </c>
      <c r="B4" s="66" t="s">
        <v>0</v>
      </c>
      <c r="C4" s="66" t="s">
        <v>1</v>
      </c>
      <c r="D4" s="66"/>
      <c r="E4" s="66" t="s">
        <v>14</v>
      </c>
      <c r="F4" s="61" t="s">
        <v>2</v>
      </c>
      <c r="G4" s="62"/>
      <c r="H4" s="62"/>
      <c r="I4" s="62"/>
      <c r="J4" s="62"/>
      <c r="K4" s="62"/>
      <c r="L4" s="62"/>
      <c r="M4" s="62"/>
      <c r="N4" s="63"/>
      <c r="O4" s="61" t="s">
        <v>15</v>
      </c>
      <c r="P4" s="62"/>
      <c r="Q4" s="62"/>
      <c r="R4" s="62"/>
      <c r="S4" s="62"/>
      <c r="T4" s="62"/>
      <c r="U4" s="62"/>
      <c r="V4" s="62"/>
      <c r="W4" s="62"/>
      <c r="X4" s="63"/>
    </row>
    <row r="5" spans="1:26" x14ac:dyDescent="0.25">
      <c r="A5" s="66"/>
      <c r="B5" s="66"/>
      <c r="C5" s="66" t="s">
        <v>16</v>
      </c>
      <c r="D5" s="66" t="s">
        <v>7</v>
      </c>
      <c r="E5" s="66"/>
      <c r="F5" s="66" t="s">
        <v>3</v>
      </c>
      <c r="G5" s="61" t="s">
        <v>4</v>
      </c>
      <c r="H5" s="62"/>
      <c r="I5" s="62"/>
      <c r="J5" s="62"/>
      <c r="K5" s="62"/>
      <c r="L5" s="62"/>
      <c r="M5" s="62"/>
      <c r="N5" s="63"/>
      <c r="O5" s="66" t="s">
        <v>5</v>
      </c>
      <c r="P5" s="66" t="s">
        <v>17</v>
      </c>
      <c r="Q5" s="61" t="s">
        <v>6</v>
      </c>
      <c r="R5" s="62"/>
      <c r="S5" s="62"/>
      <c r="T5" s="62"/>
      <c r="U5" s="62"/>
      <c r="V5" s="62"/>
      <c r="W5" s="62"/>
      <c r="X5" s="63"/>
    </row>
    <row r="6" spans="1:26" x14ac:dyDescent="0.25">
      <c r="A6" s="66"/>
      <c r="B6" s="66"/>
      <c r="C6" s="66"/>
      <c r="D6" s="66"/>
      <c r="E6" s="66"/>
      <c r="F6" s="66"/>
      <c r="G6" s="66" t="s">
        <v>8</v>
      </c>
      <c r="H6" s="61"/>
      <c r="I6" s="62"/>
      <c r="J6" s="62"/>
      <c r="K6" s="62"/>
      <c r="L6" s="62"/>
      <c r="M6" s="62"/>
      <c r="N6" s="63"/>
      <c r="O6" s="66"/>
      <c r="P6" s="66"/>
      <c r="Q6" s="66" t="s">
        <v>8</v>
      </c>
      <c r="R6" s="61"/>
      <c r="S6" s="62"/>
      <c r="T6" s="62"/>
      <c r="U6" s="62"/>
      <c r="V6" s="62"/>
      <c r="W6" s="62"/>
      <c r="X6" s="63"/>
    </row>
    <row r="7" spans="1:26" x14ac:dyDescent="0.25">
      <c r="A7" s="66"/>
      <c r="B7" s="66"/>
      <c r="C7" s="66"/>
      <c r="D7" s="66"/>
      <c r="E7" s="66"/>
      <c r="F7" s="66"/>
      <c r="G7" s="66"/>
      <c r="H7" s="50">
        <v>2021</v>
      </c>
      <c r="I7" s="4">
        <v>2022</v>
      </c>
      <c r="J7" s="4">
        <v>2023</v>
      </c>
      <c r="K7" s="46">
        <v>2024</v>
      </c>
      <c r="L7" s="4">
        <v>2025</v>
      </c>
      <c r="M7" s="4">
        <v>2026</v>
      </c>
      <c r="N7" s="30">
        <v>2027</v>
      </c>
      <c r="O7" s="66"/>
      <c r="P7" s="66"/>
      <c r="Q7" s="66"/>
      <c r="R7" s="50">
        <v>2021</v>
      </c>
      <c r="S7" s="4">
        <v>2022</v>
      </c>
      <c r="T7" s="4">
        <v>2023</v>
      </c>
      <c r="U7" s="4">
        <v>2024</v>
      </c>
      <c r="V7" s="4">
        <v>2025</v>
      </c>
      <c r="W7" s="4">
        <v>2026</v>
      </c>
      <c r="X7" s="37">
        <v>2027</v>
      </c>
    </row>
    <row r="8" spans="1:26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50"/>
      <c r="I8" s="4">
        <v>8</v>
      </c>
      <c r="J8" s="4">
        <v>9</v>
      </c>
      <c r="K8" s="46">
        <v>10</v>
      </c>
      <c r="L8" s="4">
        <v>11</v>
      </c>
      <c r="M8" s="4">
        <v>12</v>
      </c>
      <c r="N8" s="30">
        <v>13</v>
      </c>
      <c r="O8" s="4">
        <v>14</v>
      </c>
      <c r="P8" s="4">
        <v>15</v>
      </c>
      <c r="Q8" s="4">
        <v>16</v>
      </c>
      <c r="R8" s="50"/>
      <c r="S8" s="4">
        <v>17</v>
      </c>
      <c r="T8" s="4">
        <v>18</v>
      </c>
      <c r="U8" s="4">
        <v>19</v>
      </c>
      <c r="V8" s="4">
        <v>20</v>
      </c>
      <c r="W8" s="4">
        <v>21</v>
      </c>
      <c r="X8" s="37">
        <v>22</v>
      </c>
      <c r="Z8" s="57"/>
    </row>
    <row r="9" spans="1:26" ht="15" customHeight="1" x14ac:dyDescent="0.25">
      <c r="A9" s="61" t="s">
        <v>49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3"/>
    </row>
    <row r="10" spans="1:26" ht="123" customHeight="1" x14ac:dyDescent="0.25">
      <c r="A10" s="69" t="s">
        <v>18</v>
      </c>
      <c r="B10" s="69"/>
      <c r="C10" s="66">
        <v>2021</v>
      </c>
      <c r="D10" s="66">
        <v>2027</v>
      </c>
      <c r="E10" s="66" t="s">
        <v>19</v>
      </c>
      <c r="F10" s="66" t="s">
        <v>19</v>
      </c>
      <c r="G10" s="66" t="s">
        <v>19</v>
      </c>
      <c r="H10" s="50" t="s">
        <v>19</v>
      </c>
      <c r="I10" s="66" t="s">
        <v>19</v>
      </c>
      <c r="J10" s="66" t="s">
        <v>19</v>
      </c>
      <c r="K10" s="84" t="s">
        <v>19</v>
      </c>
      <c r="L10" s="66" t="s">
        <v>19</v>
      </c>
      <c r="M10" s="66" t="s">
        <v>19</v>
      </c>
      <c r="N10" s="30" t="s">
        <v>19</v>
      </c>
      <c r="O10" s="66" t="s">
        <v>19</v>
      </c>
      <c r="P10" s="66" t="s">
        <v>19</v>
      </c>
      <c r="Q10" s="66" t="s">
        <v>19</v>
      </c>
      <c r="R10" s="50" t="s">
        <v>19</v>
      </c>
      <c r="S10" s="66" t="s">
        <v>19</v>
      </c>
      <c r="T10" s="83" t="s">
        <v>19</v>
      </c>
      <c r="U10" s="66" t="s">
        <v>19</v>
      </c>
      <c r="V10" s="66" t="s">
        <v>19</v>
      </c>
      <c r="W10" s="66" t="s">
        <v>19</v>
      </c>
      <c r="X10" s="37" t="s">
        <v>19</v>
      </c>
    </row>
    <row r="11" spans="1:26" ht="6" hidden="1" customHeight="1" x14ac:dyDescent="0.25">
      <c r="A11" s="69"/>
      <c r="B11" s="69"/>
      <c r="C11" s="66"/>
      <c r="D11" s="66"/>
      <c r="E11" s="66"/>
      <c r="F11" s="66"/>
      <c r="G11" s="66"/>
      <c r="H11" s="50"/>
      <c r="I11" s="66"/>
      <c r="J11" s="66"/>
      <c r="K11" s="84"/>
      <c r="L11" s="66"/>
      <c r="M11" s="66"/>
      <c r="N11" s="30"/>
      <c r="O11" s="66"/>
      <c r="P11" s="66"/>
      <c r="Q11" s="66"/>
      <c r="R11" s="50"/>
      <c r="S11" s="66"/>
      <c r="T11" s="83"/>
      <c r="U11" s="66"/>
      <c r="V11" s="66"/>
      <c r="W11" s="66"/>
      <c r="X11" s="37"/>
    </row>
    <row r="12" spans="1:26" ht="31.5" x14ac:dyDescent="0.25">
      <c r="A12" s="66"/>
      <c r="B12" s="5" t="s">
        <v>20</v>
      </c>
      <c r="C12" s="66">
        <v>2021</v>
      </c>
      <c r="D12" s="66">
        <v>2027</v>
      </c>
      <c r="E12" s="66" t="s">
        <v>19</v>
      </c>
      <c r="F12" s="66" t="s">
        <v>19</v>
      </c>
      <c r="G12" s="66" t="s">
        <v>19</v>
      </c>
      <c r="H12" s="64" t="s">
        <v>19</v>
      </c>
      <c r="I12" s="66" t="s">
        <v>19</v>
      </c>
      <c r="J12" s="66" t="s">
        <v>19</v>
      </c>
      <c r="K12" s="84" t="s">
        <v>19</v>
      </c>
      <c r="L12" s="66" t="s">
        <v>19</v>
      </c>
      <c r="M12" s="66" t="s">
        <v>19</v>
      </c>
      <c r="N12" s="64" t="s">
        <v>19</v>
      </c>
      <c r="O12" s="66" t="s">
        <v>19</v>
      </c>
      <c r="P12" s="66" t="s">
        <v>19</v>
      </c>
      <c r="Q12" s="66" t="s">
        <v>19</v>
      </c>
      <c r="R12" s="64" t="s">
        <v>19</v>
      </c>
      <c r="S12" s="66" t="s">
        <v>19</v>
      </c>
      <c r="T12" s="83" t="s">
        <v>19</v>
      </c>
      <c r="U12" s="66" t="s">
        <v>19</v>
      </c>
      <c r="V12" s="66" t="s">
        <v>19</v>
      </c>
      <c r="W12" s="66" t="s">
        <v>19</v>
      </c>
      <c r="X12" s="58" t="s">
        <v>19</v>
      </c>
    </row>
    <row r="13" spans="1:26" ht="126" customHeight="1" x14ac:dyDescent="0.25">
      <c r="A13" s="66"/>
      <c r="B13" s="6" t="s">
        <v>21</v>
      </c>
      <c r="C13" s="66"/>
      <c r="D13" s="66"/>
      <c r="E13" s="66"/>
      <c r="F13" s="66"/>
      <c r="G13" s="66"/>
      <c r="H13" s="65"/>
      <c r="I13" s="66"/>
      <c r="J13" s="66"/>
      <c r="K13" s="84"/>
      <c r="L13" s="66"/>
      <c r="M13" s="66"/>
      <c r="N13" s="65"/>
      <c r="O13" s="66"/>
      <c r="P13" s="66"/>
      <c r="Q13" s="66"/>
      <c r="R13" s="65"/>
      <c r="S13" s="66"/>
      <c r="T13" s="83"/>
      <c r="U13" s="66"/>
      <c r="V13" s="66"/>
      <c r="W13" s="66"/>
      <c r="X13" s="60"/>
    </row>
    <row r="14" spans="1:26" ht="57.75" customHeight="1" x14ac:dyDescent="0.25">
      <c r="A14" s="66">
        <v>1</v>
      </c>
      <c r="B14" s="69" t="s">
        <v>50</v>
      </c>
      <c r="C14" s="66">
        <f t="shared" ref="C14:D14" si="0">C10</f>
        <v>2021</v>
      </c>
      <c r="D14" s="66">
        <f t="shared" si="0"/>
        <v>2027</v>
      </c>
      <c r="E14" s="68" t="s">
        <v>22</v>
      </c>
      <c r="F14" s="6" t="s">
        <v>9</v>
      </c>
      <c r="G14" s="4">
        <v>20000</v>
      </c>
      <c r="H14" s="50">
        <v>0</v>
      </c>
      <c r="I14" s="4">
        <v>0</v>
      </c>
      <c r="J14" s="4">
        <v>0</v>
      </c>
      <c r="K14" s="46">
        <v>0</v>
      </c>
      <c r="L14" s="38">
        <v>0</v>
      </c>
      <c r="M14" s="4">
        <v>10000</v>
      </c>
      <c r="N14" s="4">
        <v>10000</v>
      </c>
      <c r="O14" s="55" t="s">
        <v>19</v>
      </c>
      <c r="P14" s="4" t="s">
        <v>19</v>
      </c>
      <c r="Q14" s="4" t="s">
        <v>19</v>
      </c>
      <c r="R14" s="50" t="s">
        <v>19</v>
      </c>
      <c r="S14" s="4" t="s">
        <v>19</v>
      </c>
      <c r="T14" s="28" t="s">
        <v>19</v>
      </c>
      <c r="U14" s="4" t="s">
        <v>19</v>
      </c>
      <c r="V14" s="4" t="s">
        <v>19</v>
      </c>
      <c r="W14" s="4" t="s">
        <v>19</v>
      </c>
      <c r="X14" s="37" t="s">
        <v>19</v>
      </c>
    </row>
    <row r="15" spans="1:26" ht="13.5" customHeight="1" x14ac:dyDescent="0.25">
      <c r="A15" s="66"/>
      <c r="B15" s="69"/>
      <c r="C15" s="66"/>
      <c r="D15" s="66"/>
      <c r="E15" s="68"/>
      <c r="F15" s="6" t="s">
        <v>23</v>
      </c>
      <c r="G15" s="4">
        <v>20000</v>
      </c>
      <c r="H15" s="50">
        <v>0</v>
      </c>
      <c r="I15" s="4">
        <v>0</v>
      </c>
      <c r="J15" s="4">
        <v>0</v>
      </c>
      <c r="K15" s="46">
        <v>0</v>
      </c>
      <c r="L15" s="38">
        <v>0</v>
      </c>
      <c r="M15" s="4">
        <v>10000</v>
      </c>
      <c r="N15" s="4">
        <v>10000</v>
      </c>
      <c r="O15" s="55" t="s">
        <v>19</v>
      </c>
      <c r="P15" s="4" t="s">
        <v>19</v>
      </c>
      <c r="Q15" s="4" t="s">
        <v>19</v>
      </c>
      <c r="R15" s="50" t="s">
        <v>19</v>
      </c>
      <c r="S15" s="4" t="s">
        <v>19</v>
      </c>
      <c r="T15" s="28" t="s">
        <v>19</v>
      </c>
      <c r="U15" s="4" t="s">
        <v>19</v>
      </c>
      <c r="V15" s="4" t="s">
        <v>19</v>
      </c>
      <c r="W15" s="4" t="s">
        <v>19</v>
      </c>
      <c r="X15" s="37" t="s">
        <v>19</v>
      </c>
    </row>
    <row r="16" spans="1:26" ht="16.5" customHeight="1" x14ac:dyDescent="0.25">
      <c r="A16" s="66"/>
      <c r="B16" s="69"/>
      <c r="C16" s="66"/>
      <c r="D16" s="66"/>
      <c r="E16" s="68"/>
      <c r="F16" s="6" t="s">
        <v>24</v>
      </c>
      <c r="G16" s="4">
        <v>0</v>
      </c>
      <c r="H16" s="50">
        <v>0</v>
      </c>
      <c r="I16" s="4">
        <v>0</v>
      </c>
      <c r="J16" s="4">
        <v>0</v>
      </c>
      <c r="K16" s="46">
        <v>0</v>
      </c>
      <c r="L16" s="34">
        <v>0</v>
      </c>
      <c r="M16" s="4">
        <v>0</v>
      </c>
      <c r="N16" s="30">
        <v>0</v>
      </c>
      <c r="O16" s="55" t="s">
        <v>19</v>
      </c>
      <c r="P16" s="4" t="s">
        <v>19</v>
      </c>
      <c r="Q16" s="4" t="s">
        <v>19</v>
      </c>
      <c r="R16" s="50" t="s">
        <v>19</v>
      </c>
      <c r="S16" s="4" t="s">
        <v>19</v>
      </c>
      <c r="T16" s="28" t="s">
        <v>19</v>
      </c>
      <c r="U16" s="4" t="s">
        <v>19</v>
      </c>
      <c r="V16" s="4" t="s">
        <v>19</v>
      </c>
      <c r="W16" s="4" t="s">
        <v>19</v>
      </c>
      <c r="X16" s="37" t="s">
        <v>19</v>
      </c>
    </row>
    <row r="17" spans="1:24" ht="57.75" customHeight="1" x14ac:dyDescent="0.25">
      <c r="A17" s="66">
        <v>1.1000000000000001</v>
      </c>
      <c r="B17" s="69" t="s">
        <v>51</v>
      </c>
      <c r="C17" s="66">
        <f t="shared" ref="C17:D17" si="1">C10</f>
        <v>2021</v>
      </c>
      <c r="D17" s="66">
        <f t="shared" si="1"/>
        <v>2027</v>
      </c>
      <c r="E17" s="68" t="s">
        <v>25</v>
      </c>
      <c r="F17" s="6" t="s">
        <v>9</v>
      </c>
      <c r="G17" s="4">
        <v>20000</v>
      </c>
      <c r="H17" s="50">
        <f t="shared" ref="H17" si="2">H18+H19</f>
        <v>0</v>
      </c>
      <c r="I17" s="4">
        <f t="shared" ref="I17:K17" si="3">I18+I19</f>
        <v>0</v>
      </c>
      <c r="J17" s="4">
        <f t="shared" si="3"/>
        <v>0</v>
      </c>
      <c r="K17" s="46">
        <f t="shared" si="3"/>
        <v>0</v>
      </c>
      <c r="L17" s="38">
        <v>0</v>
      </c>
      <c r="M17" s="4">
        <f>M18+M19</f>
        <v>10000</v>
      </c>
      <c r="N17" s="4">
        <f>N18+L19</f>
        <v>10000</v>
      </c>
      <c r="O17" s="64" t="s">
        <v>26</v>
      </c>
      <c r="P17" s="66" t="s">
        <v>27</v>
      </c>
      <c r="Q17" s="66">
        <v>2</v>
      </c>
      <c r="R17" s="64">
        <v>0</v>
      </c>
      <c r="S17" s="66">
        <v>0</v>
      </c>
      <c r="T17" s="83">
        <v>0</v>
      </c>
      <c r="U17" s="66">
        <v>0</v>
      </c>
      <c r="V17" s="66">
        <v>0</v>
      </c>
      <c r="W17" s="66">
        <v>1</v>
      </c>
      <c r="X17" s="58">
        <v>1</v>
      </c>
    </row>
    <row r="18" spans="1:24" ht="28.5" customHeight="1" x14ac:dyDescent="0.25">
      <c r="A18" s="66"/>
      <c r="B18" s="69"/>
      <c r="C18" s="66"/>
      <c r="D18" s="66"/>
      <c r="E18" s="68"/>
      <c r="F18" s="6" t="s">
        <v>23</v>
      </c>
      <c r="G18" s="4">
        <v>20000</v>
      </c>
      <c r="H18" s="50">
        <v>0</v>
      </c>
      <c r="I18" s="4">
        <v>0</v>
      </c>
      <c r="J18" s="4">
        <v>0</v>
      </c>
      <c r="K18" s="46">
        <v>0</v>
      </c>
      <c r="L18" s="38">
        <v>0</v>
      </c>
      <c r="M18" s="4">
        <v>10000</v>
      </c>
      <c r="N18" s="4">
        <v>10000</v>
      </c>
      <c r="O18" s="70"/>
      <c r="P18" s="66"/>
      <c r="Q18" s="66"/>
      <c r="R18" s="70"/>
      <c r="S18" s="66"/>
      <c r="T18" s="83"/>
      <c r="U18" s="66"/>
      <c r="V18" s="66"/>
      <c r="W18" s="66"/>
      <c r="X18" s="59"/>
    </row>
    <row r="19" spans="1:24" ht="19.5" customHeight="1" x14ac:dyDescent="0.25">
      <c r="A19" s="66"/>
      <c r="B19" s="69"/>
      <c r="C19" s="66"/>
      <c r="D19" s="66"/>
      <c r="E19" s="68"/>
      <c r="F19" s="6" t="s">
        <v>24</v>
      </c>
      <c r="G19" s="4">
        <v>0</v>
      </c>
      <c r="H19" s="50">
        <v>0</v>
      </c>
      <c r="I19" s="4">
        <v>0</v>
      </c>
      <c r="J19" s="4">
        <v>0</v>
      </c>
      <c r="K19" s="46">
        <v>0</v>
      </c>
      <c r="L19" s="4">
        <v>0</v>
      </c>
      <c r="M19" s="4">
        <v>0</v>
      </c>
      <c r="N19" s="30">
        <v>0</v>
      </c>
      <c r="O19" s="65"/>
      <c r="P19" s="66"/>
      <c r="Q19" s="66"/>
      <c r="R19" s="65"/>
      <c r="S19" s="66"/>
      <c r="T19" s="83"/>
      <c r="U19" s="66"/>
      <c r="V19" s="66"/>
      <c r="W19" s="66"/>
      <c r="X19" s="60"/>
    </row>
    <row r="20" spans="1:24" ht="115.5" customHeight="1" x14ac:dyDescent="0.25">
      <c r="A20" s="66"/>
      <c r="B20" s="69" t="s">
        <v>52</v>
      </c>
      <c r="C20" s="66">
        <f t="shared" ref="C20:D22" si="4">C10</f>
        <v>2021</v>
      </c>
      <c r="D20" s="66">
        <f t="shared" si="4"/>
        <v>2027</v>
      </c>
      <c r="E20" s="66" t="s">
        <v>19</v>
      </c>
      <c r="F20" s="66" t="s">
        <v>19</v>
      </c>
      <c r="G20" s="66" t="s">
        <v>19</v>
      </c>
      <c r="H20" s="64" t="s">
        <v>19</v>
      </c>
      <c r="I20" s="66" t="s">
        <v>19</v>
      </c>
      <c r="J20" s="66" t="s">
        <v>19</v>
      </c>
      <c r="K20" s="84" t="s">
        <v>19</v>
      </c>
      <c r="L20" s="66" t="s">
        <v>19</v>
      </c>
      <c r="M20" s="66" t="s">
        <v>19</v>
      </c>
      <c r="N20" s="64"/>
      <c r="O20" s="66" t="s">
        <v>19</v>
      </c>
      <c r="P20" s="66" t="s">
        <v>19</v>
      </c>
      <c r="Q20" s="66" t="s">
        <v>19</v>
      </c>
      <c r="R20" s="64" t="s">
        <v>19</v>
      </c>
      <c r="S20" s="66" t="s">
        <v>19</v>
      </c>
      <c r="T20" s="83" t="s">
        <v>19</v>
      </c>
      <c r="U20" s="66" t="s">
        <v>19</v>
      </c>
      <c r="V20" s="66" t="s">
        <v>19</v>
      </c>
      <c r="W20" s="66" t="s">
        <v>19</v>
      </c>
      <c r="X20" s="58" t="s">
        <v>19</v>
      </c>
    </row>
    <row r="21" spans="1:24" ht="21" customHeight="1" x14ac:dyDescent="0.25">
      <c r="A21" s="66"/>
      <c r="B21" s="69"/>
      <c r="C21" s="66"/>
      <c r="D21" s="66"/>
      <c r="E21" s="66"/>
      <c r="F21" s="66"/>
      <c r="G21" s="66"/>
      <c r="H21" s="65"/>
      <c r="I21" s="66"/>
      <c r="J21" s="66"/>
      <c r="K21" s="84"/>
      <c r="L21" s="66"/>
      <c r="M21" s="66"/>
      <c r="N21" s="65"/>
      <c r="O21" s="66"/>
      <c r="P21" s="66"/>
      <c r="Q21" s="66"/>
      <c r="R21" s="65"/>
      <c r="S21" s="66"/>
      <c r="T21" s="83"/>
      <c r="U21" s="66"/>
      <c r="V21" s="66"/>
      <c r="W21" s="66"/>
      <c r="X21" s="60"/>
    </row>
    <row r="22" spans="1:24" ht="45.75" customHeight="1" x14ac:dyDescent="0.25">
      <c r="A22" s="66">
        <v>2</v>
      </c>
      <c r="B22" s="69" t="s">
        <v>53</v>
      </c>
      <c r="C22" s="66">
        <f t="shared" si="4"/>
        <v>2021</v>
      </c>
      <c r="D22" s="66">
        <f t="shared" si="4"/>
        <v>2027</v>
      </c>
      <c r="E22" s="68" t="s">
        <v>22</v>
      </c>
      <c r="F22" s="6" t="s">
        <v>28</v>
      </c>
      <c r="G22" s="54">
        <v>1547969.01</v>
      </c>
      <c r="H22" s="50">
        <f>H23+H24</f>
        <v>683814.35</v>
      </c>
      <c r="I22" s="43">
        <f t="shared" ref="I22" si="5">I23+I24</f>
        <v>824154.66</v>
      </c>
      <c r="J22" s="4">
        <f t="shared" ref="J22:K22" si="6">J23+J24</f>
        <v>0</v>
      </c>
      <c r="K22" s="46">
        <f t="shared" si="6"/>
        <v>0</v>
      </c>
      <c r="L22" s="34">
        <f t="shared" ref="L22" si="7">L23+L24</f>
        <v>0</v>
      </c>
      <c r="M22" s="4">
        <v>20000</v>
      </c>
      <c r="N22" s="4">
        <v>20000</v>
      </c>
      <c r="O22" s="64" t="s">
        <v>19</v>
      </c>
      <c r="P22" s="64" t="s">
        <v>19</v>
      </c>
      <c r="Q22" s="64" t="s">
        <v>19</v>
      </c>
      <c r="R22" s="64" t="s">
        <v>19</v>
      </c>
      <c r="S22" s="64" t="s">
        <v>19</v>
      </c>
      <c r="T22" s="71" t="s">
        <v>19</v>
      </c>
      <c r="U22" s="64" t="s">
        <v>19</v>
      </c>
      <c r="V22" s="64" t="s">
        <v>19</v>
      </c>
      <c r="W22" s="64" t="s">
        <v>19</v>
      </c>
      <c r="X22" s="58" t="s">
        <v>19</v>
      </c>
    </row>
    <row r="23" spans="1:24" ht="30" customHeight="1" x14ac:dyDescent="0.25">
      <c r="A23" s="66"/>
      <c r="B23" s="69"/>
      <c r="C23" s="66"/>
      <c r="D23" s="66"/>
      <c r="E23" s="68"/>
      <c r="F23" s="6" t="s">
        <v>29</v>
      </c>
      <c r="G23" s="54">
        <v>85239.08</v>
      </c>
      <c r="H23" s="50">
        <v>20514.439999999999</v>
      </c>
      <c r="I23" s="43">
        <v>24724.639999999999</v>
      </c>
      <c r="J23" s="4">
        <v>0</v>
      </c>
      <c r="K23" s="46">
        <v>0</v>
      </c>
      <c r="L23" s="34">
        <v>0</v>
      </c>
      <c r="M23" s="4">
        <v>20000</v>
      </c>
      <c r="N23" s="4">
        <v>20000</v>
      </c>
      <c r="O23" s="70"/>
      <c r="P23" s="70"/>
      <c r="Q23" s="70"/>
      <c r="R23" s="70"/>
      <c r="S23" s="70"/>
      <c r="T23" s="72"/>
      <c r="U23" s="70"/>
      <c r="V23" s="70"/>
      <c r="W23" s="70"/>
      <c r="X23" s="59"/>
    </row>
    <row r="24" spans="1:24" ht="26.25" customHeight="1" x14ac:dyDescent="0.25">
      <c r="A24" s="66"/>
      <c r="B24" s="69"/>
      <c r="C24" s="66"/>
      <c r="D24" s="66"/>
      <c r="E24" s="68"/>
      <c r="F24" s="6" t="s">
        <v>24</v>
      </c>
      <c r="G24" s="54">
        <v>1462729.93</v>
      </c>
      <c r="H24" s="50">
        <v>663299.91</v>
      </c>
      <c r="I24" s="43">
        <v>799430.02</v>
      </c>
      <c r="J24" s="4">
        <v>0</v>
      </c>
      <c r="K24" s="46">
        <v>0</v>
      </c>
      <c r="L24" s="34">
        <v>0</v>
      </c>
      <c r="M24" s="4">
        <f t="shared" ref="M24" si="8">M27+M30</f>
        <v>0</v>
      </c>
      <c r="N24" s="4">
        <f>L27+L30</f>
        <v>0</v>
      </c>
      <c r="O24" s="65"/>
      <c r="P24" s="65"/>
      <c r="Q24" s="65"/>
      <c r="R24" s="65"/>
      <c r="S24" s="65"/>
      <c r="T24" s="73"/>
      <c r="U24" s="65"/>
      <c r="V24" s="65"/>
      <c r="W24" s="65"/>
      <c r="X24" s="60"/>
    </row>
    <row r="25" spans="1:24" ht="144.75" customHeight="1" x14ac:dyDescent="0.25">
      <c r="A25" s="66">
        <v>2.1</v>
      </c>
      <c r="B25" s="69" t="s">
        <v>54</v>
      </c>
      <c r="C25" s="66">
        <f t="shared" ref="C25:D25" si="9">C10</f>
        <v>2021</v>
      </c>
      <c r="D25" s="66">
        <f t="shared" si="9"/>
        <v>2027</v>
      </c>
      <c r="E25" s="68" t="s">
        <v>22</v>
      </c>
      <c r="F25" s="6" t="s">
        <v>28</v>
      </c>
      <c r="G25" s="54">
        <v>1547969.01</v>
      </c>
      <c r="H25" s="50">
        <f t="shared" ref="H25" si="10">H26+H27</f>
        <v>683814.35</v>
      </c>
      <c r="I25" s="4">
        <f>I26+I27</f>
        <v>824154.66</v>
      </c>
      <c r="J25" s="4">
        <f t="shared" ref="J25:K25" si="11">J26+J27</f>
        <v>0</v>
      </c>
      <c r="K25" s="46">
        <f t="shared" si="11"/>
        <v>0</v>
      </c>
      <c r="L25" s="34">
        <f t="shared" ref="L25" si="12">L26+L27</f>
        <v>0</v>
      </c>
      <c r="M25" s="4">
        <v>10000</v>
      </c>
      <c r="N25" s="4">
        <f>N26+L27</f>
        <v>10000</v>
      </c>
      <c r="O25" s="66" t="s">
        <v>30</v>
      </c>
      <c r="P25" s="66" t="s">
        <v>31</v>
      </c>
      <c r="Q25" s="66">
        <v>4</v>
      </c>
      <c r="R25" s="64">
        <v>1</v>
      </c>
      <c r="S25" s="66">
        <v>1</v>
      </c>
      <c r="T25" s="83">
        <v>0</v>
      </c>
      <c r="U25" s="66">
        <v>0</v>
      </c>
      <c r="V25" s="66">
        <v>0</v>
      </c>
      <c r="W25" s="66">
        <v>1</v>
      </c>
      <c r="X25" s="58">
        <v>1</v>
      </c>
    </row>
    <row r="26" spans="1:24" ht="23.25" customHeight="1" x14ac:dyDescent="0.25">
      <c r="A26" s="66"/>
      <c r="B26" s="69"/>
      <c r="C26" s="66"/>
      <c r="D26" s="66"/>
      <c r="E26" s="68"/>
      <c r="F26" s="6" t="s">
        <v>29</v>
      </c>
      <c r="G26" s="54">
        <v>85239.08</v>
      </c>
      <c r="H26" s="50">
        <v>20514.439999999999</v>
      </c>
      <c r="I26" s="4">
        <v>24724.639999999999</v>
      </c>
      <c r="J26" s="4">
        <v>0</v>
      </c>
      <c r="K26" s="46">
        <v>0</v>
      </c>
      <c r="L26" s="34">
        <v>0</v>
      </c>
      <c r="M26" s="4">
        <v>10000</v>
      </c>
      <c r="N26" s="4">
        <v>10000</v>
      </c>
      <c r="O26" s="66"/>
      <c r="P26" s="66"/>
      <c r="Q26" s="66"/>
      <c r="R26" s="70"/>
      <c r="S26" s="66"/>
      <c r="T26" s="83"/>
      <c r="U26" s="66"/>
      <c r="V26" s="66"/>
      <c r="W26" s="66"/>
      <c r="X26" s="59"/>
    </row>
    <row r="27" spans="1:24" ht="39" customHeight="1" x14ac:dyDescent="0.25">
      <c r="A27" s="66"/>
      <c r="B27" s="69"/>
      <c r="C27" s="66"/>
      <c r="D27" s="66"/>
      <c r="E27" s="68"/>
      <c r="F27" s="6" t="s">
        <v>24</v>
      </c>
      <c r="G27" s="54">
        <v>1462729.93</v>
      </c>
      <c r="H27" s="50">
        <v>663299.91</v>
      </c>
      <c r="I27" s="4">
        <v>799430.02</v>
      </c>
      <c r="J27" s="4">
        <v>0</v>
      </c>
      <c r="K27" s="46">
        <v>0</v>
      </c>
      <c r="L27" s="4">
        <v>0</v>
      </c>
      <c r="M27" s="4">
        <v>0</v>
      </c>
      <c r="N27" s="30">
        <v>0</v>
      </c>
      <c r="O27" s="66"/>
      <c r="P27" s="66"/>
      <c r="Q27" s="66"/>
      <c r="R27" s="65"/>
      <c r="S27" s="66"/>
      <c r="T27" s="83"/>
      <c r="U27" s="66"/>
      <c r="V27" s="66"/>
      <c r="W27" s="66"/>
      <c r="X27" s="60"/>
    </row>
    <row r="28" spans="1:24" ht="111.75" customHeight="1" x14ac:dyDescent="0.25">
      <c r="A28" s="66">
        <v>2.2000000000000002</v>
      </c>
      <c r="B28" s="69" t="s">
        <v>55</v>
      </c>
      <c r="C28" s="66">
        <f t="shared" ref="C28:D28" si="13">C10</f>
        <v>2021</v>
      </c>
      <c r="D28" s="66">
        <f t="shared" si="13"/>
        <v>2027</v>
      </c>
      <c r="E28" s="68" t="s">
        <v>22</v>
      </c>
      <c r="F28" s="6" t="s">
        <v>28</v>
      </c>
      <c r="G28" s="4">
        <v>20000</v>
      </c>
      <c r="H28" s="50">
        <f t="shared" ref="H28" si="14">H29+H30</f>
        <v>0</v>
      </c>
      <c r="I28" s="4">
        <f t="shared" ref="I28:K28" si="15">I29+I30</f>
        <v>0</v>
      </c>
      <c r="J28" s="4">
        <f t="shared" si="15"/>
        <v>0</v>
      </c>
      <c r="K28" s="46">
        <f t="shared" si="15"/>
        <v>0</v>
      </c>
      <c r="L28" s="4">
        <v>0</v>
      </c>
      <c r="M28" s="4">
        <f>M29+M30</f>
        <v>10000</v>
      </c>
      <c r="N28" s="34">
        <f t="shared" ref="N28" si="16">N29+N30</f>
        <v>10000</v>
      </c>
      <c r="O28" s="66" t="s">
        <v>32</v>
      </c>
      <c r="P28" s="66" t="s">
        <v>31</v>
      </c>
      <c r="Q28" s="66">
        <v>2</v>
      </c>
      <c r="R28" s="64">
        <v>0</v>
      </c>
      <c r="S28" s="66">
        <v>0</v>
      </c>
      <c r="T28" s="83">
        <v>0</v>
      </c>
      <c r="U28" s="66">
        <v>0</v>
      </c>
      <c r="V28" s="66">
        <v>0</v>
      </c>
      <c r="W28" s="66">
        <v>1</v>
      </c>
      <c r="X28" s="58">
        <v>1</v>
      </c>
    </row>
    <row r="29" spans="1:24" ht="24" customHeight="1" x14ac:dyDescent="0.25">
      <c r="A29" s="66"/>
      <c r="B29" s="69"/>
      <c r="C29" s="66"/>
      <c r="D29" s="66"/>
      <c r="E29" s="68"/>
      <c r="F29" s="6" t="s">
        <v>29</v>
      </c>
      <c r="G29" s="4">
        <v>20000</v>
      </c>
      <c r="H29" s="50">
        <v>0</v>
      </c>
      <c r="I29" s="4">
        <v>0</v>
      </c>
      <c r="J29" s="4">
        <v>0</v>
      </c>
      <c r="K29" s="46">
        <v>0</v>
      </c>
      <c r="L29" s="4">
        <v>0</v>
      </c>
      <c r="M29" s="4">
        <v>10000</v>
      </c>
      <c r="N29" s="34">
        <v>10000</v>
      </c>
      <c r="O29" s="66"/>
      <c r="P29" s="66"/>
      <c r="Q29" s="66"/>
      <c r="R29" s="70"/>
      <c r="S29" s="66"/>
      <c r="T29" s="83"/>
      <c r="U29" s="66"/>
      <c r="V29" s="66"/>
      <c r="W29" s="66"/>
      <c r="X29" s="59"/>
    </row>
    <row r="30" spans="1:24" ht="37.5" customHeight="1" x14ac:dyDescent="0.25">
      <c r="A30" s="66"/>
      <c r="B30" s="69"/>
      <c r="C30" s="66"/>
      <c r="D30" s="66"/>
      <c r="E30" s="68"/>
      <c r="F30" s="6" t="s">
        <v>24</v>
      </c>
      <c r="G30" s="4">
        <f>L30+M30</f>
        <v>0</v>
      </c>
      <c r="H30" s="50">
        <v>0</v>
      </c>
      <c r="I30" s="4">
        <v>0</v>
      </c>
      <c r="J30" s="4">
        <v>0</v>
      </c>
      <c r="K30" s="46">
        <v>0</v>
      </c>
      <c r="L30" s="4">
        <v>0</v>
      </c>
      <c r="M30" s="4">
        <v>0</v>
      </c>
      <c r="N30" s="34">
        <v>0</v>
      </c>
      <c r="O30" s="66"/>
      <c r="P30" s="66"/>
      <c r="Q30" s="66"/>
      <c r="R30" s="65"/>
      <c r="S30" s="66"/>
      <c r="T30" s="83"/>
      <c r="U30" s="66"/>
      <c r="V30" s="66"/>
      <c r="W30" s="66"/>
      <c r="X30" s="60"/>
    </row>
    <row r="31" spans="1:24" ht="155.25" x14ac:dyDescent="0.25">
      <c r="A31" s="4"/>
      <c r="B31" s="5" t="s">
        <v>56</v>
      </c>
      <c r="C31" s="55">
        <f t="shared" ref="C31:D31" si="17">C10</f>
        <v>2021</v>
      </c>
      <c r="D31" s="55">
        <f t="shared" si="17"/>
        <v>2027</v>
      </c>
      <c r="E31" s="6" t="s">
        <v>22</v>
      </c>
      <c r="F31" s="43" t="s">
        <v>19</v>
      </c>
      <c r="G31" s="43" t="s">
        <v>19</v>
      </c>
      <c r="H31" s="50" t="s">
        <v>19</v>
      </c>
      <c r="I31" s="43" t="s">
        <v>19</v>
      </c>
      <c r="J31" s="43" t="s">
        <v>19</v>
      </c>
      <c r="K31" s="46" t="s">
        <v>19</v>
      </c>
      <c r="L31" s="43" t="s">
        <v>19</v>
      </c>
      <c r="M31" s="43" t="s">
        <v>19</v>
      </c>
      <c r="N31" s="43" t="s">
        <v>19</v>
      </c>
      <c r="O31" s="55" t="s">
        <v>19</v>
      </c>
      <c r="P31" s="43" t="s">
        <v>19</v>
      </c>
      <c r="Q31" s="43" t="s">
        <v>19</v>
      </c>
      <c r="R31" s="50" t="s">
        <v>19</v>
      </c>
      <c r="S31" s="43" t="s">
        <v>19</v>
      </c>
      <c r="T31" s="44" t="s">
        <v>19</v>
      </c>
      <c r="U31" s="43" t="s">
        <v>19</v>
      </c>
      <c r="V31" s="43" t="s">
        <v>19</v>
      </c>
      <c r="W31" s="43" t="s">
        <v>19</v>
      </c>
      <c r="X31" s="37" t="s">
        <v>19</v>
      </c>
    </row>
    <row r="32" spans="1:24" ht="126" customHeight="1" x14ac:dyDescent="0.25">
      <c r="A32" s="66">
        <v>3</v>
      </c>
      <c r="B32" s="69" t="s">
        <v>57</v>
      </c>
      <c r="C32" s="66">
        <f t="shared" ref="C32:D32" si="18">C10</f>
        <v>2021</v>
      </c>
      <c r="D32" s="66">
        <f t="shared" si="18"/>
        <v>2027</v>
      </c>
      <c r="E32" s="68" t="s">
        <v>22</v>
      </c>
      <c r="F32" s="6" t="s">
        <v>28</v>
      </c>
      <c r="G32" s="30">
        <v>3605601.58</v>
      </c>
      <c r="H32" s="50">
        <f t="shared" ref="H32" si="19">H33+H34</f>
        <v>1378367.29</v>
      </c>
      <c r="I32" s="4">
        <f>I33+I34</f>
        <v>0</v>
      </c>
      <c r="J32" s="4">
        <f>J33+J34</f>
        <v>0</v>
      </c>
      <c r="K32" s="46">
        <v>1941720</v>
      </c>
      <c r="L32" s="4">
        <v>115171.43</v>
      </c>
      <c r="M32" s="4">
        <v>105171.43</v>
      </c>
      <c r="N32" s="30">
        <v>65171.43</v>
      </c>
      <c r="O32" s="66" t="s">
        <v>19</v>
      </c>
      <c r="P32" s="68" t="s">
        <v>19</v>
      </c>
      <c r="Q32" s="68" t="s">
        <v>19</v>
      </c>
      <c r="R32" s="64" t="s">
        <v>19</v>
      </c>
      <c r="S32" s="68" t="s">
        <v>19</v>
      </c>
      <c r="T32" s="85" t="s">
        <v>19</v>
      </c>
      <c r="U32" s="68" t="s">
        <v>19</v>
      </c>
      <c r="V32" s="68" t="s">
        <v>19</v>
      </c>
      <c r="W32" s="68" t="s">
        <v>19</v>
      </c>
      <c r="X32" s="58" t="s">
        <v>19</v>
      </c>
    </row>
    <row r="33" spans="1:24" ht="29.25" customHeight="1" x14ac:dyDescent="0.25">
      <c r="A33" s="66"/>
      <c r="B33" s="69"/>
      <c r="C33" s="66"/>
      <c r="D33" s="66"/>
      <c r="E33" s="68"/>
      <c r="F33" s="6" t="s">
        <v>29</v>
      </c>
      <c r="G33" s="50">
        <v>3605601.58</v>
      </c>
      <c r="H33" s="50">
        <f>H36+H39+H42+H45+H48</f>
        <v>1378367.29</v>
      </c>
      <c r="I33" s="34">
        <f>I34+I35</f>
        <v>0</v>
      </c>
      <c r="J33" s="34">
        <f>J34+J35</f>
        <v>0</v>
      </c>
      <c r="K33" s="46">
        <v>1941720</v>
      </c>
      <c r="L33" s="34">
        <v>115171.43</v>
      </c>
      <c r="M33" s="34">
        <v>105171.43</v>
      </c>
      <c r="N33" s="34">
        <v>65171.43</v>
      </c>
      <c r="O33" s="66"/>
      <c r="P33" s="68"/>
      <c r="Q33" s="68"/>
      <c r="R33" s="70"/>
      <c r="S33" s="68"/>
      <c r="T33" s="85"/>
      <c r="U33" s="68"/>
      <c r="V33" s="68"/>
      <c r="W33" s="68"/>
      <c r="X33" s="59"/>
    </row>
    <row r="34" spans="1:24" ht="27.75" customHeight="1" x14ac:dyDescent="0.25">
      <c r="A34" s="66"/>
      <c r="B34" s="69"/>
      <c r="C34" s="66"/>
      <c r="D34" s="66"/>
      <c r="E34" s="68"/>
      <c r="F34" s="6" t="s">
        <v>24</v>
      </c>
      <c r="G34" s="4">
        <v>0</v>
      </c>
      <c r="H34" s="50">
        <f t="shared" ref="H34" si="20">H37+H40+H43+H46+H49</f>
        <v>0</v>
      </c>
      <c r="I34" s="4">
        <f t="shared" ref="I34:M34" si="21">I37+I40+I43+I46+I49</f>
        <v>0</v>
      </c>
      <c r="J34" s="4">
        <f t="shared" si="21"/>
        <v>0</v>
      </c>
      <c r="K34" s="46">
        <f t="shared" si="21"/>
        <v>0</v>
      </c>
      <c r="L34" s="4">
        <v>0</v>
      </c>
      <c r="M34" s="4">
        <f t="shared" si="21"/>
        <v>0</v>
      </c>
      <c r="N34" s="30">
        <v>0</v>
      </c>
      <c r="O34" s="66"/>
      <c r="P34" s="68"/>
      <c r="Q34" s="68"/>
      <c r="R34" s="65"/>
      <c r="S34" s="68"/>
      <c r="T34" s="85"/>
      <c r="U34" s="68"/>
      <c r="V34" s="68"/>
      <c r="W34" s="68"/>
      <c r="X34" s="60"/>
    </row>
    <row r="35" spans="1:24" ht="101.25" customHeight="1" x14ac:dyDescent="0.25">
      <c r="A35" s="66">
        <v>3.1</v>
      </c>
      <c r="B35" s="69" t="s">
        <v>58</v>
      </c>
      <c r="C35" s="66">
        <f t="shared" ref="C35:D35" si="22">C10</f>
        <v>2021</v>
      </c>
      <c r="D35" s="66">
        <f t="shared" si="22"/>
        <v>2027</v>
      </c>
      <c r="E35" s="68" t="s">
        <v>22</v>
      </c>
      <c r="F35" s="6" t="s">
        <v>28</v>
      </c>
      <c r="G35" s="34">
        <v>2227234.29</v>
      </c>
      <c r="H35" s="50">
        <v>0</v>
      </c>
      <c r="I35" s="34">
        <f>I36+I37</f>
        <v>0</v>
      </c>
      <c r="J35" s="34">
        <f>J36+J37</f>
        <v>0</v>
      </c>
      <c r="K35" s="46">
        <v>1941720</v>
      </c>
      <c r="L35" s="34">
        <v>115171.43</v>
      </c>
      <c r="M35" s="34">
        <v>105171.43</v>
      </c>
      <c r="N35" s="34">
        <v>65171.43</v>
      </c>
      <c r="O35" s="66" t="s">
        <v>33</v>
      </c>
      <c r="P35" s="66" t="s">
        <v>31</v>
      </c>
      <c r="Q35" s="66">
        <v>5</v>
      </c>
      <c r="R35" s="64">
        <v>0</v>
      </c>
      <c r="S35" s="66">
        <v>0</v>
      </c>
      <c r="T35" s="83">
        <v>0</v>
      </c>
      <c r="U35" s="66">
        <v>0</v>
      </c>
      <c r="V35" s="66">
        <v>2</v>
      </c>
      <c r="W35" s="66">
        <v>2</v>
      </c>
      <c r="X35" s="58">
        <v>1</v>
      </c>
    </row>
    <row r="36" spans="1:24" ht="24.75" customHeight="1" x14ac:dyDescent="0.25">
      <c r="A36" s="66"/>
      <c r="B36" s="69"/>
      <c r="C36" s="66"/>
      <c r="D36" s="66"/>
      <c r="E36" s="68"/>
      <c r="F36" s="6" t="s">
        <v>29</v>
      </c>
      <c r="G36" s="34">
        <v>2227234.29</v>
      </c>
      <c r="H36" s="50">
        <v>0</v>
      </c>
      <c r="I36" s="34">
        <f>I37+I38</f>
        <v>0</v>
      </c>
      <c r="J36" s="34">
        <f>J37+J38</f>
        <v>0</v>
      </c>
      <c r="K36" s="46">
        <v>1941720</v>
      </c>
      <c r="L36" s="34">
        <v>115171.43</v>
      </c>
      <c r="M36" s="34">
        <v>105171.43</v>
      </c>
      <c r="N36" s="34">
        <v>65171.43</v>
      </c>
      <c r="O36" s="66"/>
      <c r="P36" s="66"/>
      <c r="Q36" s="66"/>
      <c r="R36" s="70"/>
      <c r="S36" s="66"/>
      <c r="T36" s="83"/>
      <c r="U36" s="66"/>
      <c r="V36" s="66"/>
      <c r="W36" s="66"/>
      <c r="X36" s="59"/>
    </row>
    <row r="37" spans="1:24" ht="44.25" customHeight="1" x14ac:dyDescent="0.25">
      <c r="A37" s="66"/>
      <c r="B37" s="69"/>
      <c r="C37" s="66"/>
      <c r="D37" s="66"/>
      <c r="E37" s="68"/>
      <c r="F37" s="6" t="s">
        <v>24</v>
      </c>
      <c r="G37" s="4">
        <v>0</v>
      </c>
      <c r="H37" s="50">
        <v>0</v>
      </c>
      <c r="I37" s="4">
        <v>0</v>
      </c>
      <c r="J37" s="4">
        <v>0</v>
      </c>
      <c r="K37" s="46">
        <v>0</v>
      </c>
      <c r="L37" s="4">
        <v>0</v>
      </c>
      <c r="M37" s="4">
        <v>0</v>
      </c>
      <c r="N37" s="30">
        <v>0</v>
      </c>
      <c r="O37" s="66"/>
      <c r="P37" s="66"/>
      <c r="Q37" s="66"/>
      <c r="R37" s="65"/>
      <c r="S37" s="66"/>
      <c r="T37" s="83"/>
      <c r="U37" s="66"/>
      <c r="V37" s="66"/>
      <c r="W37" s="66"/>
      <c r="X37" s="60"/>
    </row>
    <row r="38" spans="1:24" ht="57" customHeight="1" x14ac:dyDescent="0.25">
      <c r="A38" s="66">
        <v>3.2</v>
      </c>
      <c r="B38" s="69" t="s">
        <v>59</v>
      </c>
      <c r="C38" s="66">
        <f t="shared" ref="C38:D38" si="23">C10</f>
        <v>2021</v>
      </c>
      <c r="D38" s="66">
        <f t="shared" si="23"/>
        <v>2027</v>
      </c>
      <c r="E38" s="68" t="s">
        <v>22</v>
      </c>
      <c r="F38" s="6" t="s">
        <v>28</v>
      </c>
      <c r="G38" s="4">
        <v>851230.78</v>
      </c>
      <c r="H38" s="50">
        <f t="shared" ref="H38" si="24">H39+H40</f>
        <v>831230.78</v>
      </c>
      <c r="I38" s="4">
        <f t="shared" ref="I38:K38" si="25">I39+I40</f>
        <v>0</v>
      </c>
      <c r="J38" s="4">
        <f t="shared" si="25"/>
        <v>0</v>
      </c>
      <c r="K38" s="46">
        <f t="shared" si="25"/>
        <v>0</v>
      </c>
      <c r="L38" s="4">
        <v>0</v>
      </c>
      <c r="M38" s="4">
        <v>10000</v>
      </c>
      <c r="N38" s="34">
        <v>10000</v>
      </c>
      <c r="O38" s="66" t="s">
        <v>34</v>
      </c>
      <c r="P38" s="66" t="s">
        <v>31</v>
      </c>
      <c r="Q38" s="66">
        <v>2</v>
      </c>
      <c r="R38" s="64">
        <v>0</v>
      </c>
      <c r="S38" s="66">
        <v>0</v>
      </c>
      <c r="T38" s="83">
        <v>0</v>
      </c>
      <c r="U38" s="66">
        <v>0</v>
      </c>
      <c r="V38" s="66">
        <v>0</v>
      </c>
      <c r="W38" s="66">
        <v>1</v>
      </c>
      <c r="X38" s="58">
        <v>1</v>
      </c>
    </row>
    <row r="39" spans="1:24" x14ac:dyDescent="0.25">
      <c r="A39" s="66"/>
      <c r="B39" s="69"/>
      <c r="C39" s="66"/>
      <c r="D39" s="66"/>
      <c r="E39" s="68"/>
      <c r="F39" s="6" t="s">
        <v>29</v>
      </c>
      <c r="G39" s="50">
        <v>851230.78</v>
      </c>
      <c r="H39" s="50">
        <v>831230.78</v>
      </c>
      <c r="I39" s="4">
        <v>0</v>
      </c>
      <c r="J39" s="4">
        <v>0</v>
      </c>
      <c r="K39" s="46">
        <v>0</v>
      </c>
      <c r="L39" s="4">
        <v>0</v>
      </c>
      <c r="M39" s="4">
        <v>10000</v>
      </c>
      <c r="N39" s="34">
        <v>10000</v>
      </c>
      <c r="O39" s="66"/>
      <c r="P39" s="66"/>
      <c r="Q39" s="66"/>
      <c r="R39" s="70"/>
      <c r="S39" s="66"/>
      <c r="T39" s="83"/>
      <c r="U39" s="66"/>
      <c r="V39" s="66"/>
      <c r="W39" s="66"/>
      <c r="X39" s="59"/>
    </row>
    <row r="40" spans="1:24" x14ac:dyDescent="0.25">
      <c r="A40" s="66"/>
      <c r="B40" s="69"/>
      <c r="C40" s="66"/>
      <c r="D40" s="66"/>
      <c r="E40" s="68"/>
      <c r="F40" s="6" t="s">
        <v>24</v>
      </c>
      <c r="G40" s="4">
        <v>0</v>
      </c>
      <c r="H40" s="50">
        <v>0</v>
      </c>
      <c r="I40" s="4">
        <v>0</v>
      </c>
      <c r="J40" s="4">
        <v>0</v>
      </c>
      <c r="K40" s="46">
        <v>0</v>
      </c>
      <c r="L40" s="4">
        <v>0</v>
      </c>
      <c r="M40" s="4">
        <v>0</v>
      </c>
      <c r="N40" s="30">
        <v>0</v>
      </c>
      <c r="O40" s="66"/>
      <c r="P40" s="66"/>
      <c r="Q40" s="66"/>
      <c r="R40" s="65"/>
      <c r="S40" s="66"/>
      <c r="T40" s="83"/>
      <c r="U40" s="66"/>
      <c r="V40" s="66"/>
      <c r="W40" s="66"/>
      <c r="X40" s="60"/>
    </row>
    <row r="41" spans="1:24" ht="96.75" customHeight="1" x14ac:dyDescent="0.25">
      <c r="A41" s="66">
        <v>3.3</v>
      </c>
      <c r="B41" s="80" t="s">
        <v>67</v>
      </c>
      <c r="C41" s="66">
        <f t="shared" ref="C41:D41" si="26">C10</f>
        <v>2021</v>
      </c>
      <c r="D41" s="66">
        <f t="shared" si="26"/>
        <v>2027</v>
      </c>
      <c r="E41" s="68" t="s">
        <v>22</v>
      </c>
      <c r="F41" s="6" t="s">
        <v>28</v>
      </c>
      <c r="G41" s="4">
        <v>20000</v>
      </c>
      <c r="H41" s="50">
        <f t="shared" ref="H41" si="27">H42+H43</f>
        <v>0</v>
      </c>
      <c r="I41" s="4">
        <v>0</v>
      </c>
      <c r="J41" s="4">
        <f t="shared" ref="J41:M41" si="28">J42+J43</f>
        <v>0</v>
      </c>
      <c r="K41" s="46">
        <f t="shared" si="28"/>
        <v>0</v>
      </c>
      <c r="L41" s="4">
        <v>0</v>
      </c>
      <c r="M41" s="4">
        <f t="shared" si="28"/>
        <v>10000</v>
      </c>
      <c r="N41" s="34">
        <f t="shared" ref="N41" si="29">N42+N43</f>
        <v>10000</v>
      </c>
      <c r="O41" s="66" t="s">
        <v>35</v>
      </c>
      <c r="P41" s="66" t="s">
        <v>31</v>
      </c>
      <c r="Q41" s="66">
        <v>2</v>
      </c>
      <c r="R41" s="64">
        <v>0</v>
      </c>
      <c r="S41" s="66">
        <v>0</v>
      </c>
      <c r="T41" s="83">
        <v>0</v>
      </c>
      <c r="U41" s="66">
        <v>0</v>
      </c>
      <c r="V41" s="66">
        <v>0</v>
      </c>
      <c r="W41" s="66">
        <v>1</v>
      </c>
      <c r="X41" s="58">
        <v>1</v>
      </c>
    </row>
    <row r="42" spans="1:24" ht="44.25" customHeight="1" x14ac:dyDescent="0.25">
      <c r="A42" s="66"/>
      <c r="B42" s="81"/>
      <c r="C42" s="66"/>
      <c r="D42" s="66"/>
      <c r="E42" s="68"/>
      <c r="F42" s="4" t="s">
        <v>29</v>
      </c>
      <c r="G42" s="34">
        <v>20000</v>
      </c>
      <c r="H42" s="50">
        <v>0</v>
      </c>
      <c r="I42" s="4">
        <v>0</v>
      </c>
      <c r="J42" s="4">
        <v>0</v>
      </c>
      <c r="K42" s="46">
        <v>0</v>
      </c>
      <c r="L42" s="4">
        <v>0</v>
      </c>
      <c r="M42" s="4">
        <v>10000</v>
      </c>
      <c r="N42" s="34">
        <v>10000</v>
      </c>
      <c r="O42" s="66"/>
      <c r="P42" s="66"/>
      <c r="Q42" s="66"/>
      <c r="R42" s="70"/>
      <c r="S42" s="66"/>
      <c r="T42" s="83"/>
      <c r="U42" s="66"/>
      <c r="V42" s="66"/>
      <c r="W42" s="66"/>
      <c r="X42" s="59"/>
    </row>
    <row r="43" spans="1:24" ht="39" customHeight="1" x14ac:dyDescent="0.25">
      <c r="A43" s="66"/>
      <c r="B43" s="82"/>
      <c r="C43" s="66"/>
      <c r="D43" s="66"/>
      <c r="E43" s="68"/>
      <c r="F43" s="4" t="s">
        <v>24</v>
      </c>
      <c r="G43" s="4">
        <v>0</v>
      </c>
      <c r="H43" s="50">
        <v>0</v>
      </c>
      <c r="I43" s="4">
        <v>0</v>
      </c>
      <c r="J43" s="4">
        <v>0</v>
      </c>
      <c r="K43" s="46">
        <v>0</v>
      </c>
      <c r="L43" s="4">
        <v>0</v>
      </c>
      <c r="M43" s="4">
        <v>0</v>
      </c>
      <c r="N43" s="30">
        <v>0</v>
      </c>
      <c r="O43" s="66"/>
      <c r="P43" s="66"/>
      <c r="Q43" s="66"/>
      <c r="R43" s="65"/>
      <c r="S43" s="66"/>
      <c r="T43" s="83"/>
      <c r="U43" s="66"/>
      <c r="V43" s="66"/>
      <c r="W43" s="66"/>
      <c r="X43" s="60"/>
    </row>
    <row r="44" spans="1:24" ht="43.5" customHeight="1" x14ac:dyDescent="0.25">
      <c r="A44" s="66">
        <v>3.4</v>
      </c>
      <c r="B44" s="69" t="s">
        <v>60</v>
      </c>
      <c r="C44" s="66">
        <f t="shared" ref="C44:D44" si="30">C10</f>
        <v>2021</v>
      </c>
      <c r="D44" s="66">
        <f t="shared" si="30"/>
        <v>2027</v>
      </c>
      <c r="E44" s="68" t="s">
        <v>22</v>
      </c>
      <c r="F44" s="6" t="s">
        <v>28</v>
      </c>
      <c r="G44" s="34">
        <v>5030000</v>
      </c>
      <c r="H44" s="50">
        <f t="shared" ref="H44" si="31">H45+H46</f>
        <v>500000</v>
      </c>
      <c r="I44" s="4">
        <f>SUM(I45:I46)</f>
        <v>2700000</v>
      </c>
      <c r="J44" s="4">
        <f t="shared" ref="J44" si="32">J45+J46</f>
        <v>0</v>
      </c>
      <c r="K44" s="46">
        <v>1830000</v>
      </c>
      <c r="L44" s="34">
        <v>0</v>
      </c>
      <c r="M44" s="4">
        <v>0</v>
      </c>
      <c r="N44" s="4">
        <v>0</v>
      </c>
      <c r="O44" s="66" t="s">
        <v>35</v>
      </c>
      <c r="P44" s="66" t="s">
        <v>31</v>
      </c>
      <c r="Q44" s="66">
        <v>2</v>
      </c>
      <c r="R44" s="64">
        <v>0</v>
      </c>
      <c r="S44" s="66">
        <v>0</v>
      </c>
      <c r="T44" s="83">
        <v>0</v>
      </c>
      <c r="U44" s="66">
        <v>0</v>
      </c>
      <c r="V44" s="66">
        <v>0</v>
      </c>
      <c r="W44" s="66">
        <v>1</v>
      </c>
      <c r="X44" s="66">
        <v>1</v>
      </c>
    </row>
    <row r="45" spans="1:24" ht="12" customHeight="1" x14ac:dyDescent="0.25">
      <c r="A45" s="66"/>
      <c r="B45" s="69"/>
      <c r="C45" s="66"/>
      <c r="D45" s="66"/>
      <c r="E45" s="68"/>
      <c r="F45" s="4" t="s">
        <v>29</v>
      </c>
      <c r="G45" s="50">
        <v>5030000</v>
      </c>
      <c r="H45" s="50">
        <v>500000</v>
      </c>
      <c r="I45" s="4">
        <v>2700000</v>
      </c>
      <c r="J45" s="4">
        <v>0</v>
      </c>
      <c r="K45" s="46">
        <v>1830000</v>
      </c>
      <c r="L45" s="34">
        <v>0</v>
      </c>
      <c r="M45" s="4">
        <v>0</v>
      </c>
      <c r="N45" s="4">
        <v>0</v>
      </c>
      <c r="O45" s="66"/>
      <c r="P45" s="66"/>
      <c r="Q45" s="66"/>
      <c r="R45" s="70"/>
      <c r="S45" s="66"/>
      <c r="T45" s="83"/>
      <c r="U45" s="66"/>
      <c r="V45" s="66"/>
      <c r="W45" s="66"/>
      <c r="X45" s="66"/>
    </row>
    <row r="46" spans="1:24" x14ac:dyDescent="0.25">
      <c r="A46" s="66"/>
      <c r="B46" s="69"/>
      <c r="C46" s="66"/>
      <c r="D46" s="66"/>
      <c r="E46" s="68"/>
      <c r="F46" s="4" t="s">
        <v>24</v>
      </c>
      <c r="G46" s="4">
        <v>0</v>
      </c>
      <c r="H46" s="50">
        <v>0</v>
      </c>
      <c r="I46" s="4">
        <v>0</v>
      </c>
      <c r="J46" s="4">
        <v>0</v>
      </c>
      <c r="K46" s="46">
        <v>0</v>
      </c>
      <c r="L46" s="34">
        <v>0</v>
      </c>
      <c r="M46" s="4">
        <v>0</v>
      </c>
      <c r="N46" s="30">
        <v>0</v>
      </c>
      <c r="O46" s="66"/>
      <c r="P46" s="66"/>
      <c r="Q46" s="66"/>
      <c r="R46" s="65"/>
      <c r="S46" s="66"/>
      <c r="T46" s="83"/>
      <c r="U46" s="66"/>
      <c r="V46" s="66"/>
      <c r="W46" s="66"/>
      <c r="X46" s="66"/>
    </row>
    <row r="47" spans="1:24" ht="52.5" customHeight="1" x14ac:dyDescent="0.25">
      <c r="A47" s="66">
        <v>3.5</v>
      </c>
      <c r="B47" s="69" t="s">
        <v>61</v>
      </c>
      <c r="C47" s="66">
        <f t="shared" ref="C47:D47" si="33">C10</f>
        <v>2021</v>
      </c>
      <c r="D47" s="66">
        <f t="shared" si="33"/>
        <v>2027</v>
      </c>
      <c r="E47" s="68" t="s">
        <v>22</v>
      </c>
      <c r="F47" s="6" t="s">
        <v>28</v>
      </c>
      <c r="G47" s="4" t="s">
        <v>134</v>
      </c>
      <c r="H47" s="50">
        <f>H48+H49</f>
        <v>47136.51</v>
      </c>
      <c r="I47" s="4">
        <v>110425.08</v>
      </c>
      <c r="J47" s="4">
        <v>0</v>
      </c>
      <c r="K47" s="46">
        <v>111720</v>
      </c>
      <c r="L47" s="4">
        <v>115171.43</v>
      </c>
      <c r="M47" s="4">
        <v>105171.43</v>
      </c>
      <c r="N47" s="30">
        <v>65171.43</v>
      </c>
      <c r="O47" s="66" t="s">
        <v>36</v>
      </c>
      <c r="P47" s="66" t="s">
        <v>66</v>
      </c>
      <c r="Q47" s="66">
        <v>5</v>
      </c>
      <c r="R47" s="64">
        <v>0</v>
      </c>
      <c r="S47" s="66">
        <v>1</v>
      </c>
      <c r="T47" s="83">
        <v>0</v>
      </c>
      <c r="U47" s="66">
        <v>1</v>
      </c>
      <c r="V47" s="66">
        <v>1</v>
      </c>
      <c r="W47" s="66">
        <v>1</v>
      </c>
      <c r="X47" s="58">
        <v>1</v>
      </c>
    </row>
    <row r="48" spans="1:24" ht="28.5" customHeight="1" x14ac:dyDescent="0.25">
      <c r="A48" s="66"/>
      <c r="B48" s="69"/>
      <c r="C48" s="66"/>
      <c r="D48" s="66"/>
      <c r="E48" s="68"/>
      <c r="F48" s="4" t="s">
        <v>29</v>
      </c>
      <c r="G48" s="50" t="s">
        <v>134</v>
      </c>
      <c r="H48" s="50">
        <v>47136.51</v>
      </c>
      <c r="I48" s="34">
        <v>110425.08</v>
      </c>
      <c r="J48" s="34">
        <v>0</v>
      </c>
      <c r="K48" s="46">
        <v>111720</v>
      </c>
      <c r="L48" s="34">
        <v>115171.43</v>
      </c>
      <c r="M48" s="34">
        <v>105171.43</v>
      </c>
      <c r="N48" s="34">
        <v>65171.43</v>
      </c>
      <c r="O48" s="66"/>
      <c r="P48" s="66"/>
      <c r="Q48" s="66"/>
      <c r="R48" s="70"/>
      <c r="S48" s="66"/>
      <c r="T48" s="83"/>
      <c r="U48" s="66"/>
      <c r="V48" s="66"/>
      <c r="W48" s="66"/>
      <c r="X48" s="59"/>
    </row>
    <row r="49" spans="1:24" ht="41.25" customHeight="1" x14ac:dyDescent="0.25">
      <c r="A49" s="66"/>
      <c r="B49" s="69"/>
      <c r="C49" s="66"/>
      <c r="D49" s="66"/>
      <c r="E49" s="68"/>
      <c r="F49" s="4" t="s">
        <v>24</v>
      </c>
      <c r="G49" s="4">
        <v>0</v>
      </c>
      <c r="H49" s="50">
        <v>0</v>
      </c>
      <c r="I49" s="4">
        <v>0</v>
      </c>
      <c r="J49" s="4">
        <v>0</v>
      </c>
      <c r="K49" s="46">
        <v>0</v>
      </c>
      <c r="L49" s="4">
        <v>0</v>
      </c>
      <c r="M49" s="4">
        <v>0</v>
      </c>
      <c r="N49" s="30">
        <v>0</v>
      </c>
      <c r="O49" s="66"/>
      <c r="P49" s="66"/>
      <c r="Q49" s="66"/>
      <c r="R49" s="65"/>
      <c r="S49" s="66"/>
      <c r="T49" s="83"/>
      <c r="U49" s="66"/>
      <c r="V49" s="66"/>
      <c r="W49" s="66"/>
      <c r="X49" s="60"/>
    </row>
    <row r="50" spans="1:24" ht="120.75" customHeight="1" x14ac:dyDescent="0.25">
      <c r="A50" s="4"/>
      <c r="B50" s="5" t="s">
        <v>62</v>
      </c>
      <c r="C50" s="55">
        <f t="shared" ref="C50:D50" si="34">C10</f>
        <v>2021</v>
      </c>
      <c r="D50" s="55">
        <f t="shared" si="34"/>
        <v>2027</v>
      </c>
      <c r="E50" s="6" t="s">
        <v>22</v>
      </c>
      <c r="F50" s="4" t="s">
        <v>19</v>
      </c>
      <c r="G50" s="4" t="s">
        <v>19</v>
      </c>
      <c r="H50" s="50" t="s">
        <v>135</v>
      </c>
      <c r="I50" s="4" t="s">
        <v>19</v>
      </c>
      <c r="J50" s="4" t="s">
        <v>19</v>
      </c>
      <c r="K50" s="46" t="s">
        <v>19</v>
      </c>
      <c r="L50" s="4" t="s">
        <v>19</v>
      </c>
      <c r="M50" s="4" t="s">
        <v>19</v>
      </c>
      <c r="N50" s="30" t="s">
        <v>19</v>
      </c>
      <c r="O50" s="55" t="s">
        <v>19</v>
      </c>
      <c r="P50" s="4" t="s">
        <v>19</v>
      </c>
      <c r="Q50" s="4" t="s">
        <v>19</v>
      </c>
      <c r="R50" s="50" t="s">
        <v>19</v>
      </c>
      <c r="S50" s="4" t="s">
        <v>19</v>
      </c>
      <c r="T50" s="28" t="s">
        <v>19</v>
      </c>
      <c r="U50" s="4" t="s">
        <v>19</v>
      </c>
      <c r="V50" s="4" t="s">
        <v>19</v>
      </c>
      <c r="W50" s="4" t="s">
        <v>19</v>
      </c>
      <c r="X50" s="37" t="s">
        <v>19</v>
      </c>
    </row>
    <row r="51" spans="1:24" ht="45.75" customHeight="1" x14ac:dyDescent="0.25">
      <c r="A51" s="66">
        <v>4</v>
      </c>
      <c r="B51" s="69" t="s">
        <v>63</v>
      </c>
      <c r="C51" s="66">
        <f t="shared" ref="C51:D51" si="35">C10</f>
        <v>2021</v>
      </c>
      <c r="D51" s="66">
        <f t="shared" si="35"/>
        <v>2027</v>
      </c>
      <c r="E51" s="68" t="s">
        <v>22</v>
      </c>
      <c r="F51" s="6" t="s">
        <v>28</v>
      </c>
      <c r="G51" s="8">
        <v>57110815.340000004</v>
      </c>
      <c r="H51" s="17">
        <f>H52+H53</f>
        <v>0</v>
      </c>
      <c r="I51" s="8">
        <f>SUM(I52:I53)</f>
        <v>31784523.129999999</v>
      </c>
      <c r="J51" s="17">
        <v>7497813.1399999997</v>
      </c>
      <c r="K51" s="47">
        <v>8748693.5700000003</v>
      </c>
      <c r="L51" s="17">
        <v>6422285.5</v>
      </c>
      <c r="M51" s="17">
        <v>1637500</v>
      </c>
      <c r="N51" s="17">
        <v>1020000</v>
      </c>
      <c r="O51" s="66" t="s">
        <v>19</v>
      </c>
      <c r="P51" s="66" t="s">
        <v>19</v>
      </c>
      <c r="Q51" s="66" t="s">
        <v>19</v>
      </c>
      <c r="R51" s="66" t="s">
        <v>19</v>
      </c>
      <c r="S51" s="66" t="s">
        <v>19</v>
      </c>
      <c r="T51" s="83" t="s">
        <v>19</v>
      </c>
      <c r="U51" s="66" t="s">
        <v>19</v>
      </c>
      <c r="V51" s="66" t="s">
        <v>19</v>
      </c>
      <c r="W51" s="66" t="s">
        <v>19</v>
      </c>
      <c r="X51" s="58" t="s">
        <v>19</v>
      </c>
    </row>
    <row r="52" spans="1:24" x14ac:dyDescent="0.25">
      <c r="A52" s="66"/>
      <c r="B52" s="69"/>
      <c r="C52" s="66"/>
      <c r="D52" s="66"/>
      <c r="E52" s="68"/>
      <c r="F52" s="6" t="s">
        <v>29</v>
      </c>
      <c r="G52" s="8">
        <v>27297148.859999999</v>
      </c>
      <c r="H52" s="17">
        <f>H56+H69</f>
        <v>0</v>
      </c>
      <c r="I52" s="17">
        <f>I56+I69</f>
        <v>1970856.6500000001</v>
      </c>
      <c r="J52" s="17">
        <f>J56+J69+J123+J129</f>
        <v>7497813.1399999997</v>
      </c>
      <c r="K52" s="47">
        <v>8748693.5700000003</v>
      </c>
      <c r="L52" s="17">
        <v>6422285.5</v>
      </c>
      <c r="M52" s="17">
        <v>1637500</v>
      </c>
      <c r="N52" s="17">
        <v>1020000</v>
      </c>
      <c r="O52" s="66"/>
      <c r="P52" s="66"/>
      <c r="Q52" s="66"/>
      <c r="R52" s="66"/>
      <c r="S52" s="66"/>
      <c r="T52" s="83"/>
      <c r="U52" s="66"/>
      <c r="V52" s="66"/>
      <c r="W52" s="66"/>
      <c r="X52" s="59"/>
    </row>
    <row r="53" spans="1:24" x14ac:dyDescent="0.25">
      <c r="A53" s="66"/>
      <c r="B53" s="69"/>
      <c r="C53" s="66"/>
      <c r="D53" s="66"/>
      <c r="E53" s="68"/>
      <c r="F53" s="6" t="s">
        <v>24</v>
      </c>
      <c r="G53" s="17">
        <v>29813666.478</v>
      </c>
      <c r="H53" s="17">
        <f t="shared" ref="H53" si="36">H58+H70+H121</f>
        <v>0</v>
      </c>
      <c r="I53" s="17">
        <f>I58+I70+I121</f>
        <v>29813666.48</v>
      </c>
      <c r="J53" s="17">
        <v>0</v>
      </c>
      <c r="K53" s="47">
        <f t="shared" ref="K53:M53" si="37">K58+K70+K121</f>
        <v>0</v>
      </c>
      <c r="L53" s="17">
        <f t="shared" si="37"/>
        <v>0</v>
      </c>
      <c r="M53" s="17">
        <f t="shared" si="37"/>
        <v>0</v>
      </c>
      <c r="N53" s="17">
        <v>0</v>
      </c>
      <c r="O53" s="66"/>
      <c r="P53" s="66"/>
      <c r="Q53" s="66"/>
      <c r="R53" s="66"/>
      <c r="S53" s="66"/>
      <c r="T53" s="83"/>
      <c r="U53" s="66"/>
      <c r="V53" s="66"/>
      <c r="W53" s="66"/>
      <c r="X53" s="60"/>
    </row>
    <row r="54" spans="1:24" ht="40.5" customHeight="1" x14ac:dyDescent="0.25">
      <c r="A54" s="66">
        <v>4.0999999999999996</v>
      </c>
      <c r="B54" s="69" t="s">
        <v>92</v>
      </c>
      <c r="C54" s="66">
        <v>2022</v>
      </c>
      <c r="D54" s="66">
        <v>2023</v>
      </c>
      <c r="E54" s="68" t="s">
        <v>22</v>
      </c>
      <c r="F54" s="64" t="s">
        <v>28</v>
      </c>
      <c r="G54" s="86">
        <f>SUM(I54:M55)</f>
        <v>541088.85000000009</v>
      </c>
      <c r="H54" s="86">
        <f>H56+H58</f>
        <v>0</v>
      </c>
      <c r="I54" s="86">
        <f t="shared" ref="I54:M54" si="38">I56+I58</f>
        <v>378007.85000000003</v>
      </c>
      <c r="J54" s="86">
        <f t="shared" si="38"/>
        <v>163081</v>
      </c>
      <c r="K54" s="88">
        <v>0</v>
      </c>
      <c r="L54" s="86">
        <f t="shared" si="38"/>
        <v>0</v>
      </c>
      <c r="M54" s="86">
        <f t="shared" si="38"/>
        <v>0</v>
      </c>
      <c r="N54" s="31">
        <v>0</v>
      </c>
      <c r="O54" s="66" t="s">
        <v>37</v>
      </c>
      <c r="P54" s="66" t="s">
        <v>31</v>
      </c>
      <c r="Q54" s="66">
        <f>SUM(S54:W58)</f>
        <v>2</v>
      </c>
      <c r="R54" s="64">
        <v>0</v>
      </c>
      <c r="S54" s="64">
        <f t="shared" ref="S54:W54" si="39">S59+S62</f>
        <v>1</v>
      </c>
      <c r="T54" s="71">
        <f t="shared" si="39"/>
        <v>1</v>
      </c>
      <c r="U54" s="64">
        <f t="shared" si="39"/>
        <v>0</v>
      </c>
      <c r="V54" s="64">
        <f t="shared" si="39"/>
        <v>0</v>
      </c>
      <c r="W54" s="64">
        <f t="shared" si="39"/>
        <v>0</v>
      </c>
      <c r="X54" s="58">
        <v>0</v>
      </c>
    </row>
    <row r="55" spans="1:24" ht="4.5" hidden="1" customHeight="1" x14ac:dyDescent="0.25">
      <c r="A55" s="66"/>
      <c r="B55" s="69"/>
      <c r="C55" s="66"/>
      <c r="D55" s="66"/>
      <c r="E55" s="68"/>
      <c r="F55" s="65"/>
      <c r="G55" s="87"/>
      <c r="H55" s="87"/>
      <c r="I55" s="87"/>
      <c r="J55" s="87"/>
      <c r="K55" s="89"/>
      <c r="L55" s="87"/>
      <c r="M55" s="87"/>
      <c r="N55" s="32"/>
      <c r="O55" s="66"/>
      <c r="P55" s="66"/>
      <c r="Q55" s="66"/>
      <c r="R55" s="70"/>
      <c r="S55" s="70"/>
      <c r="T55" s="72"/>
      <c r="U55" s="70"/>
      <c r="V55" s="70"/>
      <c r="W55" s="70"/>
      <c r="X55" s="59"/>
    </row>
    <row r="56" spans="1:24" ht="10.5" customHeight="1" x14ac:dyDescent="0.25">
      <c r="A56" s="66"/>
      <c r="B56" s="69"/>
      <c r="C56" s="66"/>
      <c r="D56" s="66"/>
      <c r="E56" s="68"/>
      <c r="F56" s="64" t="s">
        <v>29</v>
      </c>
      <c r="G56" s="86">
        <f>SUM(I56:M57)</f>
        <v>178201.32</v>
      </c>
      <c r="H56" s="86">
        <f>H60+H63</f>
        <v>0</v>
      </c>
      <c r="I56" s="86">
        <f>I60+I63</f>
        <v>15120.32</v>
      </c>
      <c r="J56" s="86">
        <f>J60+J63</f>
        <v>163081</v>
      </c>
      <c r="K56" s="88">
        <v>0</v>
      </c>
      <c r="L56" s="86">
        <f>L60+L63</f>
        <v>0</v>
      </c>
      <c r="M56" s="86">
        <f>M60+M63</f>
        <v>0</v>
      </c>
      <c r="N56" s="31"/>
      <c r="O56" s="66"/>
      <c r="P56" s="66"/>
      <c r="Q56" s="66"/>
      <c r="R56" s="70"/>
      <c r="S56" s="70"/>
      <c r="T56" s="72"/>
      <c r="U56" s="70"/>
      <c r="V56" s="70"/>
      <c r="W56" s="70"/>
      <c r="X56" s="59"/>
    </row>
    <row r="57" spans="1:24" ht="5.25" customHeight="1" x14ac:dyDescent="0.25">
      <c r="A57" s="66"/>
      <c r="B57" s="69"/>
      <c r="C57" s="66"/>
      <c r="D57" s="66"/>
      <c r="E57" s="68"/>
      <c r="F57" s="65"/>
      <c r="G57" s="87"/>
      <c r="H57" s="87"/>
      <c r="I57" s="87"/>
      <c r="J57" s="87"/>
      <c r="K57" s="89"/>
      <c r="L57" s="87"/>
      <c r="M57" s="87"/>
      <c r="N57" s="32">
        <v>0</v>
      </c>
      <c r="O57" s="66"/>
      <c r="P57" s="66"/>
      <c r="Q57" s="66"/>
      <c r="R57" s="70"/>
      <c r="S57" s="70"/>
      <c r="T57" s="72"/>
      <c r="U57" s="70"/>
      <c r="V57" s="70"/>
      <c r="W57" s="70"/>
      <c r="X57" s="59"/>
    </row>
    <row r="58" spans="1:24" ht="23.25" customHeight="1" x14ac:dyDescent="0.25">
      <c r="A58" s="66"/>
      <c r="B58" s="69"/>
      <c r="C58" s="66"/>
      <c r="D58" s="66"/>
      <c r="E58" s="68"/>
      <c r="F58" s="16" t="s">
        <v>24</v>
      </c>
      <c r="G58" s="17">
        <f t="shared" ref="G58:G67" si="40">SUM(I58:M58)</f>
        <v>362887.53</v>
      </c>
      <c r="H58" s="17">
        <f t="shared" ref="H58" si="41">H61+H64</f>
        <v>0</v>
      </c>
      <c r="I58" s="17">
        <f t="shared" ref="I58:M58" si="42">I61+I64</f>
        <v>362887.53</v>
      </c>
      <c r="J58" s="17">
        <f t="shared" si="42"/>
        <v>0</v>
      </c>
      <c r="K58" s="47">
        <f t="shared" si="42"/>
        <v>0</v>
      </c>
      <c r="L58" s="17">
        <f t="shared" si="42"/>
        <v>0</v>
      </c>
      <c r="M58" s="17">
        <f t="shared" si="42"/>
        <v>0</v>
      </c>
      <c r="N58" s="17">
        <v>0</v>
      </c>
      <c r="O58" s="66"/>
      <c r="P58" s="66"/>
      <c r="Q58" s="66"/>
      <c r="R58" s="65"/>
      <c r="S58" s="65"/>
      <c r="T58" s="73"/>
      <c r="U58" s="65"/>
      <c r="V58" s="65"/>
      <c r="W58" s="65"/>
      <c r="X58" s="60"/>
    </row>
    <row r="59" spans="1:24" ht="41.25" customHeight="1" x14ac:dyDescent="0.25">
      <c r="A59" s="77" t="s">
        <v>89</v>
      </c>
      <c r="B59" s="90" t="s">
        <v>91</v>
      </c>
      <c r="C59" s="64">
        <v>2022</v>
      </c>
      <c r="D59" s="64">
        <v>2022</v>
      </c>
      <c r="E59" s="64" t="s">
        <v>22</v>
      </c>
      <c r="F59" s="19" t="s">
        <v>28</v>
      </c>
      <c r="G59" s="17">
        <f t="shared" si="40"/>
        <v>378007.85000000003</v>
      </c>
      <c r="H59" s="17">
        <f t="shared" ref="H59" si="43">H60+H61</f>
        <v>0</v>
      </c>
      <c r="I59" s="17">
        <f t="shared" ref="I59:K59" si="44">I60+I61</f>
        <v>378007.85000000003</v>
      </c>
      <c r="J59" s="17">
        <f t="shared" si="44"/>
        <v>0</v>
      </c>
      <c r="K59" s="47">
        <f t="shared" si="44"/>
        <v>0</v>
      </c>
      <c r="L59" s="17">
        <v>0</v>
      </c>
      <c r="M59" s="17">
        <v>0</v>
      </c>
      <c r="N59" s="17">
        <v>0</v>
      </c>
      <c r="O59" s="64" t="s">
        <v>37</v>
      </c>
      <c r="P59" s="64" t="s">
        <v>31</v>
      </c>
      <c r="Q59" s="64">
        <v>1</v>
      </c>
      <c r="R59" s="64">
        <v>0</v>
      </c>
      <c r="S59" s="64">
        <v>1</v>
      </c>
      <c r="T59" s="71">
        <v>0</v>
      </c>
      <c r="U59" s="64">
        <v>0</v>
      </c>
      <c r="V59" s="64">
        <v>0</v>
      </c>
      <c r="W59" s="64">
        <v>0</v>
      </c>
      <c r="X59" s="58">
        <v>0</v>
      </c>
    </row>
    <row r="60" spans="1:24" ht="29.25" customHeight="1" x14ac:dyDescent="0.25">
      <c r="A60" s="78"/>
      <c r="B60" s="91"/>
      <c r="C60" s="70"/>
      <c r="D60" s="70"/>
      <c r="E60" s="70"/>
      <c r="F60" s="19" t="s">
        <v>29</v>
      </c>
      <c r="G60" s="17">
        <f t="shared" si="40"/>
        <v>15120.32</v>
      </c>
      <c r="H60" s="53">
        <v>0</v>
      </c>
      <c r="I60" s="18">
        <v>15120.32</v>
      </c>
      <c r="J60" s="18">
        <v>0</v>
      </c>
      <c r="K60" s="48">
        <v>0</v>
      </c>
      <c r="L60" s="18">
        <v>0</v>
      </c>
      <c r="M60" s="18">
        <v>0</v>
      </c>
      <c r="N60" s="17">
        <v>0</v>
      </c>
      <c r="O60" s="70"/>
      <c r="P60" s="70"/>
      <c r="Q60" s="70"/>
      <c r="R60" s="70"/>
      <c r="S60" s="70"/>
      <c r="T60" s="72"/>
      <c r="U60" s="70"/>
      <c r="V60" s="70"/>
      <c r="W60" s="70"/>
      <c r="X60" s="59"/>
    </row>
    <row r="61" spans="1:24" ht="43.5" customHeight="1" x14ac:dyDescent="0.25">
      <c r="A61" s="79"/>
      <c r="B61" s="92"/>
      <c r="C61" s="65"/>
      <c r="D61" s="65"/>
      <c r="E61" s="65"/>
      <c r="F61" s="16" t="s">
        <v>24</v>
      </c>
      <c r="G61" s="17">
        <f t="shared" si="40"/>
        <v>362887.53</v>
      </c>
      <c r="H61" s="17">
        <v>0</v>
      </c>
      <c r="I61" s="17">
        <v>362887.53</v>
      </c>
      <c r="J61" s="17">
        <v>0</v>
      </c>
      <c r="K61" s="47">
        <v>0</v>
      </c>
      <c r="L61" s="17">
        <v>0</v>
      </c>
      <c r="M61" s="17">
        <v>0</v>
      </c>
      <c r="N61" s="17">
        <v>0</v>
      </c>
      <c r="O61" s="65"/>
      <c r="P61" s="65"/>
      <c r="Q61" s="65"/>
      <c r="R61" s="65"/>
      <c r="S61" s="65"/>
      <c r="T61" s="73"/>
      <c r="U61" s="65"/>
      <c r="V61" s="65"/>
      <c r="W61" s="65"/>
      <c r="X61" s="60"/>
    </row>
    <row r="62" spans="1:24" ht="43.5" customHeight="1" x14ac:dyDescent="0.25">
      <c r="A62" s="77" t="s">
        <v>90</v>
      </c>
      <c r="B62" s="90" t="s">
        <v>83</v>
      </c>
      <c r="C62" s="64">
        <v>2023</v>
      </c>
      <c r="D62" s="64">
        <v>2023</v>
      </c>
      <c r="E62" s="64" t="s">
        <v>22</v>
      </c>
      <c r="F62" s="19" t="s">
        <v>28</v>
      </c>
      <c r="G62" s="17">
        <f t="shared" si="40"/>
        <v>163081</v>
      </c>
      <c r="H62" s="17">
        <f t="shared" ref="H62" si="45">H63+H64</f>
        <v>0</v>
      </c>
      <c r="I62" s="17">
        <f t="shared" ref="I62:K62" si="46">I63+I64</f>
        <v>0</v>
      </c>
      <c r="J62" s="17">
        <f t="shared" si="46"/>
        <v>163081</v>
      </c>
      <c r="K62" s="47">
        <f t="shared" si="46"/>
        <v>0</v>
      </c>
      <c r="L62" s="17">
        <v>0</v>
      </c>
      <c r="M62" s="17">
        <v>0</v>
      </c>
      <c r="N62" s="17">
        <v>0</v>
      </c>
      <c r="O62" s="64" t="s">
        <v>37</v>
      </c>
      <c r="P62" s="64" t="s">
        <v>31</v>
      </c>
      <c r="Q62" s="64">
        <v>1</v>
      </c>
      <c r="R62" s="64">
        <v>0</v>
      </c>
      <c r="S62" s="64">
        <v>0</v>
      </c>
      <c r="T62" s="71">
        <v>1</v>
      </c>
      <c r="U62" s="64">
        <v>0</v>
      </c>
      <c r="V62" s="64">
        <v>0</v>
      </c>
      <c r="W62" s="64">
        <v>0</v>
      </c>
      <c r="X62" s="58">
        <v>0</v>
      </c>
    </row>
    <row r="63" spans="1:24" ht="43.5" customHeight="1" x14ac:dyDescent="0.25">
      <c r="A63" s="78"/>
      <c r="B63" s="91"/>
      <c r="C63" s="70"/>
      <c r="D63" s="70"/>
      <c r="E63" s="70"/>
      <c r="F63" s="19" t="s">
        <v>29</v>
      </c>
      <c r="G63" s="17">
        <f t="shared" si="40"/>
        <v>163081</v>
      </c>
      <c r="H63" s="53">
        <v>0</v>
      </c>
      <c r="I63" s="18">
        <v>0</v>
      </c>
      <c r="J63" s="20">
        <v>163081</v>
      </c>
      <c r="K63" s="48">
        <v>0</v>
      </c>
      <c r="L63" s="18">
        <v>0</v>
      </c>
      <c r="M63" s="18">
        <v>0</v>
      </c>
      <c r="N63" s="17">
        <v>0</v>
      </c>
      <c r="O63" s="70"/>
      <c r="P63" s="70"/>
      <c r="Q63" s="70"/>
      <c r="R63" s="70"/>
      <c r="S63" s="70"/>
      <c r="T63" s="72"/>
      <c r="U63" s="70"/>
      <c r="V63" s="70"/>
      <c r="W63" s="70"/>
      <c r="X63" s="59"/>
    </row>
    <row r="64" spans="1:24" ht="43.5" customHeight="1" x14ac:dyDescent="0.25">
      <c r="A64" s="79"/>
      <c r="B64" s="92"/>
      <c r="C64" s="65"/>
      <c r="D64" s="65"/>
      <c r="E64" s="65"/>
      <c r="F64" s="16" t="s">
        <v>24</v>
      </c>
      <c r="G64" s="17">
        <f t="shared" si="40"/>
        <v>0</v>
      </c>
      <c r="H64" s="17">
        <v>0</v>
      </c>
      <c r="I64" s="17">
        <v>0</v>
      </c>
      <c r="J64" s="17">
        <v>0</v>
      </c>
      <c r="K64" s="47">
        <v>0</v>
      </c>
      <c r="L64" s="17">
        <v>0</v>
      </c>
      <c r="M64" s="17">
        <v>0</v>
      </c>
      <c r="N64" s="17">
        <v>0</v>
      </c>
      <c r="O64" s="65"/>
      <c r="P64" s="65"/>
      <c r="Q64" s="65"/>
      <c r="R64" s="65"/>
      <c r="S64" s="65"/>
      <c r="T64" s="73"/>
      <c r="U64" s="65"/>
      <c r="V64" s="65"/>
      <c r="W64" s="65"/>
      <c r="X64" s="60"/>
    </row>
    <row r="65" spans="1:24" ht="45.75" customHeight="1" x14ac:dyDescent="0.25">
      <c r="A65" s="77" t="s">
        <v>128</v>
      </c>
      <c r="B65" s="90" t="s">
        <v>129</v>
      </c>
      <c r="C65" s="64">
        <v>2024</v>
      </c>
      <c r="D65" s="64">
        <v>2024</v>
      </c>
      <c r="E65" s="64" t="s">
        <v>22</v>
      </c>
      <c r="F65" s="19" t="s">
        <v>28</v>
      </c>
      <c r="G65" s="17">
        <f t="shared" si="40"/>
        <v>0</v>
      </c>
      <c r="H65" s="17">
        <f t="shared" ref="H65" si="47">H66+H67</f>
        <v>0</v>
      </c>
      <c r="I65" s="17">
        <f t="shared" ref="I65" si="48">I66+I67</f>
        <v>0</v>
      </c>
      <c r="J65" s="17">
        <v>0</v>
      </c>
      <c r="K65" s="47">
        <v>0</v>
      </c>
      <c r="L65" s="17">
        <v>0</v>
      </c>
      <c r="M65" s="17">
        <v>0</v>
      </c>
      <c r="N65" s="17">
        <v>0</v>
      </c>
      <c r="O65" s="64" t="s">
        <v>37</v>
      </c>
      <c r="P65" s="64" t="s">
        <v>31</v>
      </c>
      <c r="Q65" s="64">
        <v>1</v>
      </c>
      <c r="R65" s="64">
        <v>0</v>
      </c>
      <c r="S65" s="64">
        <v>0</v>
      </c>
      <c r="T65" s="71">
        <v>0</v>
      </c>
      <c r="U65" s="64">
        <v>1</v>
      </c>
      <c r="V65" s="64">
        <v>0</v>
      </c>
      <c r="W65" s="64">
        <v>0</v>
      </c>
      <c r="X65" s="58">
        <v>0</v>
      </c>
    </row>
    <row r="66" spans="1:24" ht="29.25" customHeight="1" x14ac:dyDescent="0.25">
      <c r="A66" s="78"/>
      <c r="B66" s="91"/>
      <c r="C66" s="70"/>
      <c r="D66" s="70"/>
      <c r="E66" s="70"/>
      <c r="F66" s="19" t="s">
        <v>29</v>
      </c>
      <c r="G66" s="17">
        <f t="shared" si="40"/>
        <v>0</v>
      </c>
      <c r="H66" s="53">
        <v>0</v>
      </c>
      <c r="I66" s="27">
        <v>0</v>
      </c>
      <c r="J66" s="20">
        <v>0</v>
      </c>
      <c r="K66" s="48">
        <v>0</v>
      </c>
      <c r="L66" s="27">
        <v>0</v>
      </c>
      <c r="M66" s="27">
        <v>0</v>
      </c>
      <c r="N66" s="17">
        <v>0</v>
      </c>
      <c r="O66" s="70"/>
      <c r="P66" s="70"/>
      <c r="Q66" s="70"/>
      <c r="R66" s="70"/>
      <c r="S66" s="70"/>
      <c r="T66" s="72"/>
      <c r="U66" s="70"/>
      <c r="V66" s="70"/>
      <c r="W66" s="70"/>
      <c r="X66" s="59"/>
    </row>
    <row r="67" spans="1:24" ht="36.75" customHeight="1" x14ac:dyDescent="0.25">
      <c r="A67" s="79"/>
      <c r="B67" s="92"/>
      <c r="C67" s="65"/>
      <c r="D67" s="65"/>
      <c r="E67" s="65"/>
      <c r="F67" s="26" t="s">
        <v>24</v>
      </c>
      <c r="G67" s="17">
        <f t="shared" si="40"/>
        <v>0</v>
      </c>
      <c r="H67" s="17">
        <v>0</v>
      </c>
      <c r="I67" s="17">
        <v>0</v>
      </c>
      <c r="J67" s="17">
        <v>0</v>
      </c>
      <c r="K67" s="47">
        <v>0</v>
      </c>
      <c r="L67" s="17">
        <v>0</v>
      </c>
      <c r="M67" s="17">
        <v>0</v>
      </c>
      <c r="N67" s="17">
        <v>0</v>
      </c>
      <c r="O67" s="65"/>
      <c r="P67" s="65"/>
      <c r="Q67" s="65"/>
      <c r="R67" s="65"/>
      <c r="S67" s="65"/>
      <c r="T67" s="73"/>
      <c r="U67" s="65"/>
      <c r="V67" s="65"/>
      <c r="W67" s="65"/>
      <c r="X67" s="60"/>
    </row>
    <row r="68" spans="1:24" ht="70.5" customHeight="1" x14ac:dyDescent="0.25">
      <c r="A68" s="66">
        <v>4.2</v>
      </c>
      <c r="B68" s="69" t="s">
        <v>77</v>
      </c>
      <c r="C68" s="66">
        <v>2022</v>
      </c>
      <c r="D68" s="66">
        <v>2027</v>
      </c>
      <c r="E68" s="68" t="s">
        <v>22</v>
      </c>
      <c r="F68" s="6" t="s">
        <v>28</v>
      </c>
      <c r="G68" s="8">
        <v>39696462.960000001</v>
      </c>
      <c r="H68" s="17">
        <f>H69+H70</f>
        <v>0</v>
      </c>
      <c r="I68" s="8">
        <f>I69+I70</f>
        <v>31406515.280000001</v>
      </c>
      <c r="J68" s="8">
        <f>J69+J70+J101</f>
        <v>3350662.1799999997</v>
      </c>
      <c r="K68" s="47">
        <v>237000</v>
      </c>
      <c r="L68" s="8">
        <v>4702285.5</v>
      </c>
      <c r="M68" s="8">
        <v>0</v>
      </c>
      <c r="N68" s="17">
        <v>0</v>
      </c>
      <c r="O68" s="66" t="s">
        <v>72</v>
      </c>
      <c r="P68" s="64" t="s">
        <v>87</v>
      </c>
      <c r="Q68" s="66">
        <f>SUM(S68:W70)</f>
        <v>29</v>
      </c>
      <c r="R68" s="64">
        <v>0</v>
      </c>
      <c r="S68" s="66">
        <f t="shared" ref="S68:W68" si="49">SUM(S71:S88)</f>
        <v>24</v>
      </c>
      <c r="T68" s="83">
        <f t="shared" si="49"/>
        <v>3</v>
      </c>
      <c r="U68" s="66">
        <v>1</v>
      </c>
      <c r="V68" s="66">
        <v>1</v>
      </c>
      <c r="W68" s="66">
        <f t="shared" si="49"/>
        <v>0</v>
      </c>
      <c r="X68" s="58">
        <v>0</v>
      </c>
    </row>
    <row r="69" spans="1:24" x14ac:dyDescent="0.25">
      <c r="A69" s="66"/>
      <c r="B69" s="69"/>
      <c r="C69" s="66"/>
      <c r="D69" s="66"/>
      <c r="E69" s="68"/>
      <c r="F69" s="6" t="s">
        <v>29</v>
      </c>
      <c r="G69" s="8">
        <v>10245684.01</v>
      </c>
      <c r="H69" s="17">
        <f t="shared" ref="H69:H70" si="50">H72+H75+H78+H81+H84+H87</f>
        <v>0</v>
      </c>
      <c r="I69" s="17">
        <f t="shared" ref="I69:J70" si="51">I72+I75+I78+I81+I84+I87</f>
        <v>1955736.33</v>
      </c>
      <c r="J69" s="17">
        <f>J72+J75+J78+J81+J84+J87+J90+J93+J96+J108+J111+J114+J117+J99+J102</f>
        <v>3340311.1799999997</v>
      </c>
      <c r="K69" s="47">
        <v>237000</v>
      </c>
      <c r="L69" s="17">
        <v>4702285.5</v>
      </c>
      <c r="M69" s="17">
        <v>0</v>
      </c>
      <c r="N69" s="17">
        <v>0</v>
      </c>
      <c r="O69" s="66"/>
      <c r="P69" s="70"/>
      <c r="Q69" s="66"/>
      <c r="R69" s="70"/>
      <c r="S69" s="66"/>
      <c r="T69" s="83"/>
      <c r="U69" s="66"/>
      <c r="V69" s="66"/>
      <c r="W69" s="66"/>
      <c r="X69" s="59"/>
    </row>
    <row r="70" spans="1:24" ht="21.75" customHeight="1" x14ac:dyDescent="0.25">
      <c r="A70" s="66"/>
      <c r="B70" s="69"/>
      <c r="C70" s="66"/>
      <c r="D70" s="66"/>
      <c r="E70" s="68"/>
      <c r="F70" s="6" t="s">
        <v>24</v>
      </c>
      <c r="G70" s="8">
        <v>29450778.949999999</v>
      </c>
      <c r="H70" s="17">
        <f t="shared" si="50"/>
        <v>0</v>
      </c>
      <c r="I70" s="17">
        <f t="shared" si="51"/>
        <v>29450778.949999999</v>
      </c>
      <c r="J70" s="17">
        <f t="shared" si="51"/>
        <v>0</v>
      </c>
      <c r="K70" s="47">
        <f>K73+K76+K79+K82+K85+K88</f>
        <v>0</v>
      </c>
      <c r="L70" s="17">
        <f>L73+L76+L79+L82+L85+L88</f>
        <v>0</v>
      </c>
      <c r="M70" s="17">
        <f>M73+M76+M79+M82+M85+M88</f>
        <v>0</v>
      </c>
      <c r="N70" s="17">
        <v>0</v>
      </c>
      <c r="O70" s="66"/>
      <c r="P70" s="65"/>
      <c r="Q70" s="66"/>
      <c r="R70" s="65"/>
      <c r="S70" s="66"/>
      <c r="T70" s="83"/>
      <c r="U70" s="66"/>
      <c r="V70" s="66"/>
      <c r="W70" s="66"/>
      <c r="X70" s="60"/>
    </row>
    <row r="71" spans="1:24" ht="58.5" customHeight="1" x14ac:dyDescent="0.25">
      <c r="A71" s="66" t="s">
        <v>75</v>
      </c>
      <c r="B71" s="90" t="s">
        <v>74</v>
      </c>
      <c r="C71" s="66">
        <v>2022</v>
      </c>
      <c r="D71" s="66">
        <v>2022</v>
      </c>
      <c r="E71" s="68" t="s">
        <v>22</v>
      </c>
      <c r="F71" s="12" t="s">
        <v>28</v>
      </c>
      <c r="G71" s="8">
        <f>SUM(G72:G73)</f>
        <v>1674540</v>
      </c>
      <c r="H71" s="17">
        <v>0</v>
      </c>
      <c r="I71" s="8">
        <f>I72+I73</f>
        <v>1674540</v>
      </c>
      <c r="J71" s="8">
        <v>0</v>
      </c>
      <c r="K71" s="47">
        <v>0</v>
      </c>
      <c r="L71" s="8">
        <v>0</v>
      </c>
      <c r="M71" s="8">
        <v>0</v>
      </c>
      <c r="N71" s="17">
        <v>0</v>
      </c>
      <c r="O71" s="64" t="s">
        <v>72</v>
      </c>
      <c r="P71" s="64" t="s">
        <v>87</v>
      </c>
      <c r="Q71" s="64">
        <v>2</v>
      </c>
      <c r="R71" s="64">
        <v>0</v>
      </c>
      <c r="S71" s="64">
        <v>2</v>
      </c>
      <c r="T71" s="71">
        <v>0</v>
      </c>
      <c r="U71" s="64">
        <v>0</v>
      </c>
      <c r="V71" s="64">
        <v>0</v>
      </c>
      <c r="W71" s="64">
        <v>0</v>
      </c>
      <c r="X71" s="58">
        <v>0</v>
      </c>
    </row>
    <row r="72" spans="1:24" ht="39" customHeight="1" x14ac:dyDescent="0.25">
      <c r="A72" s="66"/>
      <c r="B72" s="91"/>
      <c r="C72" s="66"/>
      <c r="D72" s="66"/>
      <c r="E72" s="68"/>
      <c r="F72" s="12" t="s">
        <v>29</v>
      </c>
      <c r="G72" s="8">
        <f>SUM(I72:M72)</f>
        <v>573681.22</v>
      </c>
      <c r="H72" s="17">
        <v>0</v>
      </c>
      <c r="I72" s="8">
        <v>573681.22</v>
      </c>
      <c r="J72" s="8">
        <v>0</v>
      </c>
      <c r="K72" s="47">
        <v>0</v>
      </c>
      <c r="L72" s="8">
        <v>0</v>
      </c>
      <c r="M72" s="8">
        <v>0</v>
      </c>
      <c r="N72" s="17">
        <v>0</v>
      </c>
      <c r="O72" s="70"/>
      <c r="P72" s="70"/>
      <c r="Q72" s="70"/>
      <c r="R72" s="70"/>
      <c r="S72" s="70"/>
      <c r="T72" s="72"/>
      <c r="U72" s="70"/>
      <c r="V72" s="70"/>
      <c r="W72" s="70"/>
      <c r="X72" s="59"/>
    </row>
    <row r="73" spans="1:24" ht="43.5" customHeight="1" x14ac:dyDescent="0.25">
      <c r="A73" s="66"/>
      <c r="B73" s="92"/>
      <c r="C73" s="66"/>
      <c r="D73" s="66"/>
      <c r="E73" s="68"/>
      <c r="F73" s="12" t="s">
        <v>24</v>
      </c>
      <c r="G73" s="8">
        <f>SUM(I73:M73)</f>
        <v>1100858.78</v>
      </c>
      <c r="H73" s="17">
        <v>0</v>
      </c>
      <c r="I73" s="8">
        <v>1100858.78</v>
      </c>
      <c r="J73" s="8">
        <v>0</v>
      </c>
      <c r="K73" s="47">
        <v>0</v>
      </c>
      <c r="L73" s="8">
        <v>0</v>
      </c>
      <c r="M73" s="8">
        <v>0</v>
      </c>
      <c r="N73" s="17">
        <v>0</v>
      </c>
      <c r="O73" s="65"/>
      <c r="P73" s="65"/>
      <c r="Q73" s="65"/>
      <c r="R73" s="65"/>
      <c r="S73" s="65"/>
      <c r="T73" s="73"/>
      <c r="U73" s="65"/>
      <c r="V73" s="65"/>
      <c r="W73" s="65"/>
      <c r="X73" s="60"/>
    </row>
    <row r="74" spans="1:24" ht="62.25" customHeight="1" x14ac:dyDescent="0.25">
      <c r="A74" s="66" t="s">
        <v>76</v>
      </c>
      <c r="B74" s="90" t="s">
        <v>73</v>
      </c>
      <c r="C74" s="66">
        <v>2022</v>
      </c>
      <c r="D74" s="66">
        <v>2022</v>
      </c>
      <c r="E74" s="68" t="s">
        <v>22</v>
      </c>
      <c r="F74" s="12" t="s">
        <v>28</v>
      </c>
      <c r="G74" s="8">
        <f>SUM(G75:G76)</f>
        <v>597167</v>
      </c>
      <c r="H74" s="17">
        <v>0</v>
      </c>
      <c r="I74" s="8">
        <f>I75+I76</f>
        <v>597167</v>
      </c>
      <c r="J74" s="8">
        <v>0</v>
      </c>
      <c r="K74" s="47">
        <v>0</v>
      </c>
      <c r="L74" s="8">
        <v>0</v>
      </c>
      <c r="M74" s="8">
        <v>0</v>
      </c>
      <c r="N74" s="17">
        <v>0</v>
      </c>
      <c r="O74" s="64" t="s">
        <v>72</v>
      </c>
      <c r="P74" s="64" t="s">
        <v>87</v>
      </c>
      <c r="Q74" s="64">
        <v>2</v>
      </c>
      <c r="R74" s="64">
        <v>0</v>
      </c>
      <c r="S74" s="64">
        <v>2</v>
      </c>
      <c r="T74" s="71">
        <v>0</v>
      </c>
      <c r="U74" s="64">
        <v>0</v>
      </c>
      <c r="V74" s="64">
        <v>0</v>
      </c>
      <c r="W74" s="64">
        <v>0</v>
      </c>
      <c r="X74" s="58">
        <v>0</v>
      </c>
    </row>
    <row r="75" spans="1:24" ht="50.25" customHeight="1" x14ac:dyDescent="0.25">
      <c r="A75" s="66"/>
      <c r="B75" s="91"/>
      <c r="C75" s="66"/>
      <c r="D75" s="66"/>
      <c r="E75" s="68"/>
      <c r="F75" s="12" t="s">
        <v>29</v>
      </c>
      <c r="G75" s="8">
        <f>SUM(I75:M75)</f>
        <v>216662.37</v>
      </c>
      <c r="H75" s="17">
        <v>0</v>
      </c>
      <c r="I75" s="8">
        <v>216662.37</v>
      </c>
      <c r="J75" s="8">
        <v>0</v>
      </c>
      <c r="K75" s="47">
        <v>0</v>
      </c>
      <c r="L75" s="8">
        <v>0</v>
      </c>
      <c r="M75" s="8">
        <v>0</v>
      </c>
      <c r="N75" s="17">
        <v>0</v>
      </c>
      <c r="O75" s="70"/>
      <c r="P75" s="70"/>
      <c r="Q75" s="70"/>
      <c r="R75" s="70"/>
      <c r="S75" s="70"/>
      <c r="T75" s="72"/>
      <c r="U75" s="70"/>
      <c r="V75" s="70"/>
      <c r="W75" s="70"/>
      <c r="X75" s="59"/>
    </row>
    <row r="76" spans="1:24" ht="44.25" customHeight="1" x14ac:dyDescent="0.25">
      <c r="A76" s="66"/>
      <c r="B76" s="92"/>
      <c r="C76" s="66"/>
      <c r="D76" s="66"/>
      <c r="E76" s="68"/>
      <c r="F76" s="12" t="s">
        <v>24</v>
      </c>
      <c r="G76" s="8">
        <f>SUM(I76:M76)</f>
        <v>380504.63</v>
      </c>
      <c r="H76" s="17">
        <v>0</v>
      </c>
      <c r="I76" s="8">
        <v>380504.63</v>
      </c>
      <c r="J76" s="8">
        <v>0</v>
      </c>
      <c r="K76" s="47">
        <v>0</v>
      </c>
      <c r="L76" s="8">
        <v>0</v>
      </c>
      <c r="M76" s="8">
        <v>0</v>
      </c>
      <c r="N76" s="17">
        <v>0</v>
      </c>
      <c r="O76" s="65"/>
      <c r="P76" s="65"/>
      <c r="Q76" s="65"/>
      <c r="R76" s="65"/>
      <c r="S76" s="65"/>
      <c r="T76" s="73"/>
      <c r="U76" s="65"/>
      <c r="V76" s="65"/>
      <c r="W76" s="65"/>
      <c r="X76" s="60"/>
    </row>
    <row r="77" spans="1:24" ht="51" customHeight="1" x14ac:dyDescent="0.25">
      <c r="A77" s="93" t="s">
        <v>78</v>
      </c>
      <c r="B77" s="90" t="s">
        <v>79</v>
      </c>
      <c r="C77" s="66">
        <v>2022</v>
      </c>
      <c r="D77" s="66">
        <v>2022</v>
      </c>
      <c r="E77" s="68" t="s">
        <v>22</v>
      </c>
      <c r="F77" s="13" t="s">
        <v>28</v>
      </c>
      <c r="G77" s="8">
        <f>SUM(G78:G79)</f>
        <v>29134808.279999997</v>
      </c>
      <c r="H77" s="17">
        <v>0</v>
      </c>
      <c r="I77" s="8">
        <f>I78+I79</f>
        <v>29134808.279999997</v>
      </c>
      <c r="J77" s="8">
        <v>0</v>
      </c>
      <c r="K77" s="47">
        <v>0</v>
      </c>
      <c r="L77" s="8">
        <v>0</v>
      </c>
      <c r="M77" s="8">
        <v>0</v>
      </c>
      <c r="N77" s="17">
        <v>0</v>
      </c>
      <c r="O77" s="64" t="s">
        <v>72</v>
      </c>
      <c r="P77" s="64" t="s">
        <v>87</v>
      </c>
      <c r="Q77" s="64">
        <v>20</v>
      </c>
      <c r="R77" s="64">
        <v>0</v>
      </c>
      <c r="S77" s="64">
        <v>20</v>
      </c>
      <c r="T77" s="71">
        <v>0</v>
      </c>
      <c r="U77" s="64">
        <v>0</v>
      </c>
      <c r="V77" s="64">
        <v>0</v>
      </c>
      <c r="W77" s="64">
        <v>0</v>
      </c>
      <c r="X77" s="58">
        <v>0</v>
      </c>
    </row>
    <row r="78" spans="1:24" ht="51" customHeight="1" x14ac:dyDescent="0.25">
      <c r="A78" s="70"/>
      <c r="B78" s="91"/>
      <c r="C78" s="66"/>
      <c r="D78" s="66"/>
      <c r="E78" s="68"/>
      <c r="F78" s="13" t="s">
        <v>29</v>
      </c>
      <c r="G78" s="8">
        <f>SUM(I78:M78)</f>
        <v>1165392.74</v>
      </c>
      <c r="H78" s="17">
        <v>0</v>
      </c>
      <c r="I78" s="8">
        <v>1165392.74</v>
      </c>
      <c r="J78" s="8">
        <v>0</v>
      </c>
      <c r="K78" s="47">
        <v>0</v>
      </c>
      <c r="L78" s="8">
        <v>0</v>
      </c>
      <c r="M78" s="8">
        <v>0</v>
      </c>
      <c r="N78" s="17">
        <v>0</v>
      </c>
      <c r="O78" s="70"/>
      <c r="P78" s="70"/>
      <c r="Q78" s="70"/>
      <c r="R78" s="70"/>
      <c r="S78" s="70"/>
      <c r="T78" s="72"/>
      <c r="U78" s="70"/>
      <c r="V78" s="70"/>
      <c r="W78" s="70"/>
      <c r="X78" s="59"/>
    </row>
    <row r="79" spans="1:24" ht="36.75" customHeight="1" x14ac:dyDescent="0.25">
      <c r="A79" s="65"/>
      <c r="B79" s="92"/>
      <c r="C79" s="66"/>
      <c r="D79" s="66"/>
      <c r="E79" s="68"/>
      <c r="F79" s="13" t="s">
        <v>24</v>
      </c>
      <c r="G79" s="8">
        <f>SUM(I79:M79)</f>
        <v>27969415.539999999</v>
      </c>
      <c r="H79" s="17">
        <v>0</v>
      </c>
      <c r="I79" s="8">
        <v>27969415.539999999</v>
      </c>
      <c r="J79" s="8">
        <v>0</v>
      </c>
      <c r="K79" s="47">
        <v>0</v>
      </c>
      <c r="L79" s="8">
        <v>0</v>
      </c>
      <c r="M79" s="8">
        <v>0</v>
      </c>
      <c r="N79" s="17">
        <v>0</v>
      </c>
      <c r="O79" s="65"/>
      <c r="P79" s="65"/>
      <c r="Q79" s="65"/>
      <c r="R79" s="65"/>
      <c r="S79" s="65"/>
      <c r="T79" s="73"/>
      <c r="U79" s="65"/>
      <c r="V79" s="65"/>
      <c r="W79" s="65"/>
      <c r="X79" s="60"/>
    </row>
    <row r="80" spans="1:24" ht="73.5" customHeight="1" x14ac:dyDescent="0.25">
      <c r="A80" s="66" t="s">
        <v>84</v>
      </c>
      <c r="B80" s="90" t="s">
        <v>80</v>
      </c>
      <c r="C80" s="94">
        <v>2023</v>
      </c>
      <c r="D80" s="94">
        <v>2023</v>
      </c>
      <c r="E80" s="105" t="s">
        <v>22</v>
      </c>
      <c r="F80" s="14" t="s">
        <v>28</v>
      </c>
      <c r="G80" s="15">
        <f>SUM(G81:G82)</f>
        <v>63000</v>
      </c>
      <c r="H80" s="15">
        <v>0</v>
      </c>
      <c r="I80" s="15">
        <v>0</v>
      </c>
      <c r="J80" s="15">
        <f>J81+J82</f>
        <v>63000</v>
      </c>
      <c r="K80" s="40">
        <v>0</v>
      </c>
      <c r="L80" s="15">
        <v>0</v>
      </c>
      <c r="M80" s="15">
        <v>0</v>
      </c>
      <c r="N80" s="15">
        <v>0</v>
      </c>
      <c r="O80" s="64" t="s">
        <v>72</v>
      </c>
      <c r="P80" s="64" t="s">
        <v>87</v>
      </c>
      <c r="Q80" s="64">
        <v>1</v>
      </c>
      <c r="R80" s="64">
        <v>0</v>
      </c>
      <c r="S80" s="64">
        <v>0</v>
      </c>
      <c r="T80" s="71">
        <v>1</v>
      </c>
      <c r="U80" s="64">
        <v>0</v>
      </c>
      <c r="V80" s="64">
        <v>0</v>
      </c>
      <c r="W80" s="64">
        <v>0</v>
      </c>
      <c r="X80" s="58">
        <v>0</v>
      </c>
    </row>
    <row r="81" spans="1:24" ht="36.75" customHeight="1" x14ac:dyDescent="0.25">
      <c r="A81" s="66"/>
      <c r="B81" s="91"/>
      <c r="C81" s="94"/>
      <c r="D81" s="94"/>
      <c r="E81" s="105"/>
      <c r="F81" s="14" t="s">
        <v>29</v>
      </c>
      <c r="G81" s="15">
        <f>SUM(I81:M81)</f>
        <v>63000</v>
      </c>
      <c r="H81" s="15">
        <v>0</v>
      </c>
      <c r="I81" s="15">
        <v>0</v>
      </c>
      <c r="J81" s="15">
        <v>63000</v>
      </c>
      <c r="K81" s="40">
        <v>0</v>
      </c>
      <c r="L81" s="15">
        <v>0</v>
      </c>
      <c r="M81" s="15">
        <v>0</v>
      </c>
      <c r="N81" s="15">
        <v>0</v>
      </c>
      <c r="O81" s="70"/>
      <c r="P81" s="70"/>
      <c r="Q81" s="70"/>
      <c r="R81" s="70"/>
      <c r="S81" s="70"/>
      <c r="T81" s="72"/>
      <c r="U81" s="70"/>
      <c r="V81" s="70"/>
      <c r="W81" s="70"/>
      <c r="X81" s="59"/>
    </row>
    <row r="82" spans="1:24" ht="51.75" customHeight="1" x14ac:dyDescent="0.25">
      <c r="A82" s="66"/>
      <c r="B82" s="92"/>
      <c r="C82" s="94"/>
      <c r="D82" s="94"/>
      <c r="E82" s="105"/>
      <c r="F82" s="14" t="s">
        <v>24</v>
      </c>
      <c r="G82" s="15">
        <f>SUM(I82:M82)</f>
        <v>0</v>
      </c>
      <c r="H82" s="15">
        <v>0</v>
      </c>
      <c r="I82" s="15">
        <v>0</v>
      </c>
      <c r="J82" s="15">
        <v>0</v>
      </c>
      <c r="K82" s="40">
        <v>0</v>
      </c>
      <c r="L82" s="15">
        <v>0</v>
      </c>
      <c r="M82" s="15">
        <v>0</v>
      </c>
      <c r="N82" s="35">
        <v>0</v>
      </c>
      <c r="O82" s="65"/>
      <c r="P82" s="65"/>
      <c r="Q82" s="65"/>
      <c r="R82" s="65"/>
      <c r="S82" s="65"/>
      <c r="T82" s="73"/>
      <c r="U82" s="65"/>
      <c r="V82" s="65"/>
      <c r="W82" s="65"/>
      <c r="X82" s="60"/>
    </row>
    <row r="83" spans="1:24" ht="51.75" customHeight="1" x14ac:dyDescent="0.25">
      <c r="A83" s="93" t="s">
        <v>85</v>
      </c>
      <c r="B83" s="90" t="s">
        <v>81</v>
      </c>
      <c r="C83" s="94">
        <v>2023</v>
      </c>
      <c r="D83" s="94">
        <v>2023</v>
      </c>
      <c r="E83" s="105" t="s">
        <v>22</v>
      </c>
      <c r="F83" s="14" t="s">
        <v>28</v>
      </c>
      <c r="G83" s="15">
        <f>SUM(G84:G85)</f>
        <v>63000</v>
      </c>
      <c r="H83" s="15">
        <v>0</v>
      </c>
      <c r="I83" s="15">
        <v>0</v>
      </c>
      <c r="J83" s="15">
        <f>J84+J85</f>
        <v>63000</v>
      </c>
      <c r="K83" s="40">
        <v>0</v>
      </c>
      <c r="L83" s="15">
        <v>0</v>
      </c>
      <c r="M83" s="15">
        <v>0</v>
      </c>
      <c r="N83" s="15">
        <v>0</v>
      </c>
      <c r="O83" s="64" t="s">
        <v>72</v>
      </c>
      <c r="P83" s="64" t="s">
        <v>87</v>
      </c>
      <c r="Q83" s="64">
        <v>1</v>
      </c>
      <c r="R83" s="64">
        <v>0</v>
      </c>
      <c r="S83" s="64">
        <v>0</v>
      </c>
      <c r="T83" s="71">
        <v>1</v>
      </c>
      <c r="U83" s="64">
        <v>0</v>
      </c>
      <c r="V83" s="64">
        <v>0</v>
      </c>
      <c r="W83" s="64">
        <v>0</v>
      </c>
      <c r="X83" s="58">
        <v>0</v>
      </c>
    </row>
    <row r="84" spans="1:24" ht="57" customHeight="1" x14ac:dyDescent="0.25">
      <c r="A84" s="70"/>
      <c r="B84" s="91"/>
      <c r="C84" s="94"/>
      <c r="D84" s="94"/>
      <c r="E84" s="105"/>
      <c r="F84" s="14" t="s">
        <v>29</v>
      </c>
      <c r="G84" s="15">
        <f>SUM(I84:M84)</f>
        <v>63000</v>
      </c>
      <c r="H84" s="15">
        <v>0</v>
      </c>
      <c r="I84" s="15">
        <v>0</v>
      </c>
      <c r="J84" s="15">
        <v>63000</v>
      </c>
      <c r="K84" s="40">
        <v>0</v>
      </c>
      <c r="L84" s="15">
        <v>0</v>
      </c>
      <c r="M84" s="15">
        <v>0</v>
      </c>
      <c r="N84" s="15">
        <v>0</v>
      </c>
      <c r="O84" s="70"/>
      <c r="P84" s="70"/>
      <c r="Q84" s="70"/>
      <c r="R84" s="70"/>
      <c r="S84" s="70"/>
      <c r="T84" s="72"/>
      <c r="U84" s="70"/>
      <c r="V84" s="70"/>
      <c r="W84" s="70"/>
      <c r="X84" s="59"/>
    </row>
    <row r="85" spans="1:24" ht="56.25" customHeight="1" x14ac:dyDescent="0.25">
      <c r="A85" s="65"/>
      <c r="B85" s="92"/>
      <c r="C85" s="94"/>
      <c r="D85" s="94"/>
      <c r="E85" s="105"/>
      <c r="F85" s="14" t="s">
        <v>24</v>
      </c>
      <c r="G85" s="15">
        <f>SUM(I85:M85)</f>
        <v>0</v>
      </c>
      <c r="H85" s="15">
        <v>0</v>
      </c>
      <c r="I85" s="15">
        <v>0</v>
      </c>
      <c r="J85" s="15">
        <v>0</v>
      </c>
      <c r="K85" s="40">
        <v>0</v>
      </c>
      <c r="L85" s="15">
        <v>0</v>
      </c>
      <c r="M85" s="15">
        <v>0</v>
      </c>
      <c r="N85" s="15">
        <v>0</v>
      </c>
      <c r="O85" s="65"/>
      <c r="P85" s="65"/>
      <c r="Q85" s="65"/>
      <c r="R85" s="65"/>
      <c r="S85" s="65"/>
      <c r="T85" s="73"/>
      <c r="U85" s="65"/>
      <c r="V85" s="65"/>
      <c r="W85" s="65"/>
      <c r="X85" s="60"/>
    </row>
    <row r="86" spans="1:24" ht="56.25" customHeight="1" x14ac:dyDescent="0.25">
      <c r="A86" s="64" t="s">
        <v>86</v>
      </c>
      <c r="B86" s="90" t="s">
        <v>82</v>
      </c>
      <c r="C86" s="112">
        <v>2023</v>
      </c>
      <c r="D86" s="112">
        <v>2023</v>
      </c>
      <c r="E86" s="115" t="s">
        <v>22</v>
      </c>
      <c r="F86" s="22" t="s">
        <v>28</v>
      </c>
      <c r="G86" s="15">
        <f>SUM(G87:G88)</f>
        <v>63000</v>
      </c>
      <c r="H86" s="15">
        <v>0</v>
      </c>
      <c r="I86" s="15">
        <v>0</v>
      </c>
      <c r="J86" s="15">
        <f>J87+J88</f>
        <v>63000</v>
      </c>
      <c r="K86" s="40">
        <v>0</v>
      </c>
      <c r="L86" s="15">
        <v>0</v>
      </c>
      <c r="M86" s="15">
        <v>0</v>
      </c>
      <c r="N86" s="15">
        <v>0</v>
      </c>
      <c r="O86" s="64" t="s">
        <v>72</v>
      </c>
      <c r="P86" s="64" t="s">
        <v>87</v>
      </c>
      <c r="Q86" s="64">
        <v>1</v>
      </c>
      <c r="R86" s="64">
        <v>0</v>
      </c>
      <c r="S86" s="64">
        <v>0</v>
      </c>
      <c r="T86" s="71">
        <v>1</v>
      </c>
      <c r="U86" s="64">
        <v>0</v>
      </c>
      <c r="V86" s="64">
        <v>0</v>
      </c>
      <c r="W86" s="64">
        <v>0</v>
      </c>
      <c r="X86" s="58">
        <v>0</v>
      </c>
    </row>
    <row r="87" spans="1:24" ht="56.25" customHeight="1" x14ac:dyDescent="0.25">
      <c r="A87" s="70"/>
      <c r="B87" s="91"/>
      <c r="C87" s="113"/>
      <c r="D87" s="113"/>
      <c r="E87" s="116"/>
      <c r="F87" s="22" t="s">
        <v>29</v>
      </c>
      <c r="G87" s="15">
        <f>SUM(I87:M87)</f>
        <v>63000</v>
      </c>
      <c r="H87" s="15">
        <v>0</v>
      </c>
      <c r="I87" s="15">
        <v>0</v>
      </c>
      <c r="J87" s="15">
        <v>63000</v>
      </c>
      <c r="K87" s="40">
        <v>0</v>
      </c>
      <c r="L87" s="15">
        <v>0</v>
      </c>
      <c r="M87" s="15">
        <v>0</v>
      </c>
      <c r="N87" s="15">
        <v>0</v>
      </c>
      <c r="O87" s="70"/>
      <c r="P87" s="70"/>
      <c r="Q87" s="70"/>
      <c r="R87" s="70"/>
      <c r="S87" s="70"/>
      <c r="T87" s="72"/>
      <c r="U87" s="70"/>
      <c r="V87" s="70"/>
      <c r="W87" s="70"/>
      <c r="X87" s="59"/>
    </row>
    <row r="88" spans="1:24" ht="50.25" customHeight="1" x14ac:dyDescent="0.25">
      <c r="A88" s="65"/>
      <c r="B88" s="92"/>
      <c r="C88" s="114"/>
      <c r="D88" s="114"/>
      <c r="E88" s="117"/>
      <c r="F88" s="22" t="s">
        <v>24</v>
      </c>
      <c r="G88" s="15">
        <f>SUM(I88:M88)</f>
        <v>0</v>
      </c>
      <c r="H88" s="15">
        <v>0</v>
      </c>
      <c r="I88" s="15">
        <v>0</v>
      </c>
      <c r="J88" s="15">
        <v>0</v>
      </c>
      <c r="K88" s="40">
        <v>0</v>
      </c>
      <c r="L88" s="15">
        <v>0</v>
      </c>
      <c r="M88" s="15">
        <v>0</v>
      </c>
      <c r="N88" s="15">
        <v>0</v>
      </c>
      <c r="O88" s="65"/>
      <c r="P88" s="65"/>
      <c r="Q88" s="65"/>
      <c r="R88" s="65"/>
      <c r="S88" s="65"/>
      <c r="T88" s="73"/>
      <c r="U88" s="65"/>
      <c r="V88" s="65"/>
      <c r="W88" s="65"/>
      <c r="X88" s="60"/>
    </row>
    <row r="89" spans="1:24" ht="53.25" customHeight="1" x14ac:dyDescent="0.25">
      <c r="A89" s="67" t="s">
        <v>95</v>
      </c>
      <c r="B89" s="90" t="s">
        <v>100</v>
      </c>
      <c r="C89" s="112">
        <v>2023</v>
      </c>
      <c r="D89" s="112">
        <v>2023</v>
      </c>
      <c r="E89" s="115" t="s">
        <v>22</v>
      </c>
      <c r="F89" s="22" t="s">
        <v>28</v>
      </c>
      <c r="G89" s="15">
        <f>SUM(G90:G91)</f>
        <v>549784.17000000004</v>
      </c>
      <c r="H89" s="15">
        <v>0</v>
      </c>
      <c r="I89" s="15">
        <v>0</v>
      </c>
      <c r="J89" s="15">
        <v>549784.17000000004</v>
      </c>
      <c r="K89" s="40">
        <v>0</v>
      </c>
      <c r="L89" s="15">
        <v>0</v>
      </c>
      <c r="M89" s="15">
        <v>0</v>
      </c>
      <c r="N89" s="15">
        <v>0</v>
      </c>
      <c r="O89" s="64" t="s">
        <v>101</v>
      </c>
      <c r="P89" s="64" t="s">
        <v>102</v>
      </c>
      <c r="Q89" s="64">
        <v>1950</v>
      </c>
      <c r="R89" s="64">
        <v>0</v>
      </c>
      <c r="S89" s="64">
        <v>0</v>
      </c>
      <c r="T89" s="71">
        <v>1950</v>
      </c>
      <c r="U89" s="64">
        <v>0</v>
      </c>
      <c r="V89" s="64">
        <v>0</v>
      </c>
      <c r="W89" s="64">
        <v>0</v>
      </c>
      <c r="X89" s="58">
        <v>0</v>
      </c>
    </row>
    <row r="90" spans="1:24" ht="41.25" customHeight="1" x14ac:dyDescent="0.25">
      <c r="A90" s="67"/>
      <c r="B90" s="91"/>
      <c r="C90" s="113"/>
      <c r="D90" s="113"/>
      <c r="E90" s="116"/>
      <c r="F90" s="22" t="s">
        <v>29</v>
      </c>
      <c r="G90" s="15">
        <f>SUM(I90:M90)</f>
        <v>549784.17000000004</v>
      </c>
      <c r="H90" s="15">
        <v>0</v>
      </c>
      <c r="I90" s="15">
        <v>0</v>
      </c>
      <c r="J90" s="15">
        <v>549784.17000000004</v>
      </c>
      <c r="K90" s="40">
        <v>0</v>
      </c>
      <c r="L90" s="15">
        <v>0</v>
      </c>
      <c r="M90" s="15">
        <v>0</v>
      </c>
      <c r="N90" s="15">
        <v>0</v>
      </c>
      <c r="O90" s="70"/>
      <c r="P90" s="70"/>
      <c r="Q90" s="70"/>
      <c r="R90" s="70"/>
      <c r="S90" s="70"/>
      <c r="T90" s="72"/>
      <c r="U90" s="70"/>
      <c r="V90" s="70"/>
      <c r="W90" s="70"/>
      <c r="X90" s="59"/>
    </row>
    <row r="91" spans="1:24" ht="36" customHeight="1" x14ac:dyDescent="0.25">
      <c r="A91" s="67"/>
      <c r="B91" s="92"/>
      <c r="C91" s="114"/>
      <c r="D91" s="114"/>
      <c r="E91" s="117"/>
      <c r="F91" s="22" t="s">
        <v>24</v>
      </c>
      <c r="G91" s="15">
        <f>SUM(I91:M91)</f>
        <v>0</v>
      </c>
      <c r="H91" s="15">
        <v>0</v>
      </c>
      <c r="I91" s="15">
        <v>0</v>
      </c>
      <c r="J91" s="15">
        <v>0</v>
      </c>
      <c r="K91" s="40">
        <v>0</v>
      </c>
      <c r="L91" s="15">
        <v>0</v>
      </c>
      <c r="M91" s="15">
        <v>0</v>
      </c>
      <c r="N91" s="15">
        <v>0</v>
      </c>
      <c r="O91" s="65"/>
      <c r="P91" s="65"/>
      <c r="Q91" s="65"/>
      <c r="R91" s="65"/>
      <c r="S91" s="65"/>
      <c r="T91" s="73"/>
      <c r="U91" s="65"/>
      <c r="V91" s="65"/>
      <c r="W91" s="65"/>
      <c r="X91" s="60"/>
    </row>
    <row r="92" spans="1:24" ht="30.75" customHeight="1" x14ac:dyDescent="0.25">
      <c r="A92" s="67" t="s">
        <v>105</v>
      </c>
      <c r="B92" s="90" t="s">
        <v>103</v>
      </c>
      <c r="C92" s="112">
        <v>2023</v>
      </c>
      <c r="D92" s="112">
        <v>2023</v>
      </c>
      <c r="E92" s="115" t="s">
        <v>22</v>
      </c>
      <c r="F92" s="22" t="s">
        <v>28</v>
      </c>
      <c r="G92" s="15">
        <f>SUM(G93:G94)</f>
        <v>138600</v>
      </c>
      <c r="H92" s="15">
        <v>0</v>
      </c>
      <c r="I92" s="15">
        <v>0</v>
      </c>
      <c r="J92" s="15">
        <v>138600</v>
      </c>
      <c r="K92" s="40">
        <v>0</v>
      </c>
      <c r="L92" s="15">
        <v>0</v>
      </c>
      <c r="M92" s="15">
        <v>0</v>
      </c>
      <c r="N92" s="15">
        <v>0</v>
      </c>
      <c r="O92" s="64" t="s">
        <v>101</v>
      </c>
      <c r="P92" s="64" t="s">
        <v>102</v>
      </c>
      <c r="Q92" s="64">
        <v>1100</v>
      </c>
      <c r="R92" s="64">
        <v>0</v>
      </c>
      <c r="S92" s="64">
        <v>0</v>
      </c>
      <c r="T92" s="71">
        <v>1100</v>
      </c>
      <c r="U92" s="64">
        <v>0</v>
      </c>
      <c r="V92" s="64">
        <v>0</v>
      </c>
      <c r="W92" s="64">
        <v>0</v>
      </c>
      <c r="X92" s="58">
        <v>0</v>
      </c>
    </row>
    <row r="93" spans="1:24" ht="23.25" customHeight="1" x14ac:dyDescent="0.25">
      <c r="A93" s="67"/>
      <c r="B93" s="91"/>
      <c r="C93" s="113"/>
      <c r="D93" s="113"/>
      <c r="E93" s="116"/>
      <c r="F93" s="22" t="s">
        <v>29</v>
      </c>
      <c r="G93" s="15">
        <f>SUM(I93:M93)</f>
        <v>138600</v>
      </c>
      <c r="H93" s="15">
        <v>0</v>
      </c>
      <c r="I93" s="15">
        <v>0</v>
      </c>
      <c r="J93" s="15">
        <v>138600</v>
      </c>
      <c r="K93" s="40">
        <v>0</v>
      </c>
      <c r="L93" s="15">
        <v>0</v>
      </c>
      <c r="M93" s="15">
        <v>0</v>
      </c>
      <c r="N93" s="15">
        <v>0</v>
      </c>
      <c r="O93" s="70"/>
      <c r="P93" s="70"/>
      <c r="Q93" s="70"/>
      <c r="R93" s="70"/>
      <c r="S93" s="70"/>
      <c r="T93" s="72"/>
      <c r="U93" s="70"/>
      <c r="V93" s="70"/>
      <c r="W93" s="70"/>
      <c r="X93" s="59"/>
    </row>
    <row r="94" spans="1:24" ht="24" customHeight="1" x14ac:dyDescent="0.25">
      <c r="A94" s="67"/>
      <c r="B94" s="92"/>
      <c r="C94" s="114"/>
      <c r="D94" s="114"/>
      <c r="E94" s="117"/>
      <c r="F94" s="22" t="s">
        <v>24</v>
      </c>
      <c r="G94" s="15">
        <f>SUM(I94:M94)</f>
        <v>0</v>
      </c>
      <c r="H94" s="15">
        <v>0</v>
      </c>
      <c r="I94" s="15">
        <v>0</v>
      </c>
      <c r="J94" s="15">
        <v>0</v>
      </c>
      <c r="K94" s="40">
        <v>0</v>
      </c>
      <c r="L94" s="15">
        <v>0</v>
      </c>
      <c r="M94" s="15">
        <v>0</v>
      </c>
      <c r="N94" s="15">
        <v>0</v>
      </c>
      <c r="O94" s="65"/>
      <c r="P94" s="65"/>
      <c r="Q94" s="65"/>
      <c r="R94" s="65"/>
      <c r="S94" s="65"/>
      <c r="T94" s="73"/>
      <c r="U94" s="65"/>
      <c r="V94" s="65"/>
      <c r="W94" s="65"/>
      <c r="X94" s="60"/>
    </row>
    <row r="95" spans="1:24" ht="48.75" customHeight="1" x14ac:dyDescent="0.25">
      <c r="A95" s="67" t="s">
        <v>106</v>
      </c>
      <c r="B95" s="90" t="s">
        <v>104</v>
      </c>
      <c r="C95" s="112">
        <v>2023</v>
      </c>
      <c r="D95" s="112">
        <v>2023</v>
      </c>
      <c r="E95" s="115" t="s">
        <v>22</v>
      </c>
      <c r="F95" s="22" t="s">
        <v>28</v>
      </c>
      <c r="G95" s="15">
        <f>SUM(G96:G97)</f>
        <v>144900</v>
      </c>
      <c r="H95" s="15">
        <v>0</v>
      </c>
      <c r="I95" s="15">
        <v>0</v>
      </c>
      <c r="J95" s="15">
        <v>144900</v>
      </c>
      <c r="K95" s="40">
        <v>0</v>
      </c>
      <c r="L95" s="15">
        <v>0</v>
      </c>
      <c r="M95" s="15">
        <v>0</v>
      </c>
      <c r="N95" s="15">
        <v>0</v>
      </c>
      <c r="O95" s="64" t="s">
        <v>101</v>
      </c>
      <c r="P95" s="64" t="s">
        <v>102</v>
      </c>
      <c r="Q95" s="64">
        <v>1150</v>
      </c>
      <c r="R95" s="64">
        <v>0</v>
      </c>
      <c r="S95" s="64">
        <v>0</v>
      </c>
      <c r="T95" s="71">
        <v>1150</v>
      </c>
      <c r="U95" s="64">
        <v>0</v>
      </c>
      <c r="V95" s="64">
        <v>0</v>
      </c>
      <c r="W95" s="64">
        <v>0</v>
      </c>
      <c r="X95" s="58">
        <v>0</v>
      </c>
    </row>
    <row r="96" spans="1:24" ht="24.75" customHeight="1" x14ac:dyDescent="0.25">
      <c r="A96" s="67"/>
      <c r="B96" s="91"/>
      <c r="C96" s="113"/>
      <c r="D96" s="113"/>
      <c r="E96" s="116"/>
      <c r="F96" s="22" t="s">
        <v>29</v>
      </c>
      <c r="G96" s="15">
        <f>SUM(I96:M96)</f>
        <v>144900</v>
      </c>
      <c r="H96" s="15">
        <v>0</v>
      </c>
      <c r="I96" s="15">
        <v>0</v>
      </c>
      <c r="J96" s="15">
        <v>144900</v>
      </c>
      <c r="K96" s="40">
        <v>0</v>
      </c>
      <c r="L96" s="15">
        <v>0</v>
      </c>
      <c r="M96" s="15">
        <v>0</v>
      </c>
      <c r="N96" s="15">
        <v>0</v>
      </c>
      <c r="O96" s="70"/>
      <c r="P96" s="70"/>
      <c r="Q96" s="70"/>
      <c r="R96" s="70"/>
      <c r="S96" s="70"/>
      <c r="T96" s="72"/>
      <c r="U96" s="70"/>
      <c r="V96" s="70"/>
      <c r="W96" s="70"/>
      <c r="X96" s="59"/>
    </row>
    <row r="97" spans="1:24" ht="21.75" customHeight="1" x14ac:dyDescent="0.25">
      <c r="A97" s="67"/>
      <c r="B97" s="92"/>
      <c r="C97" s="114"/>
      <c r="D97" s="114"/>
      <c r="E97" s="117"/>
      <c r="F97" s="22" t="s">
        <v>24</v>
      </c>
      <c r="G97" s="15">
        <f>SUM(I97:M97)</f>
        <v>0</v>
      </c>
      <c r="H97" s="15">
        <v>0</v>
      </c>
      <c r="I97" s="15">
        <v>0</v>
      </c>
      <c r="J97" s="15">
        <v>0</v>
      </c>
      <c r="K97" s="40">
        <v>0</v>
      </c>
      <c r="L97" s="15">
        <v>0</v>
      </c>
      <c r="M97" s="15">
        <v>0</v>
      </c>
      <c r="N97" s="15">
        <v>0</v>
      </c>
      <c r="O97" s="65"/>
      <c r="P97" s="65"/>
      <c r="Q97" s="65"/>
      <c r="R97" s="65"/>
      <c r="S97" s="65"/>
      <c r="T97" s="73"/>
      <c r="U97" s="65"/>
      <c r="V97" s="65"/>
      <c r="W97" s="65"/>
      <c r="X97" s="60"/>
    </row>
    <row r="98" spans="1:24" ht="21.75" customHeight="1" x14ac:dyDescent="0.25">
      <c r="A98" s="77" t="s">
        <v>120</v>
      </c>
      <c r="B98" s="90" t="s">
        <v>122</v>
      </c>
      <c r="C98" s="112">
        <v>2023</v>
      </c>
      <c r="D98" s="112">
        <v>2023</v>
      </c>
      <c r="E98" s="115" t="s">
        <v>22</v>
      </c>
      <c r="F98" s="23" t="s">
        <v>28</v>
      </c>
      <c r="G98" s="15">
        <f>SUM(G99:G100)</f>
        <v>2266068.0099999998</v>
      </c>
      <c r="H98" s="15">
        <v>0</v>
      </c>
      <c r="I98" s="15">
        <v>0</v>
      </c>
      <c r="J98" s="15">
        <f>J99+J100</f>
        <v>2266068.0099999998</v>
      </c>
      <c r="K98" s="40">
        <v>0</v>
      </c>
      <c r="L98" s="15">
        <v>0</v>
      </c>
      <c r="M98" s="15">
        <v>0</v>
      </c>
      <c r="N98" s="15">
        <v>0</v>
      </c>
      <c r="O98" s="64" t="s">
        <v>121</v>
      </c>
      <c r="P98" s="64" t="s">
        <v>102</v>
      </c>
      <c r="Q98" s="64">
        <v>2000</v>
      </c>
      <c r="R98" s="64">
        <v>0</v>
      </c>
      <c r="S98" s="64">
        <v>0</v>
      </c>
      <c r="T98" s="71">
        <v>2000</v>
      </c>
      <c r="U98" s="64">
        <v>0</v>
      </c>
      <c r="V98" s="64">
        <v>0</v>
      </c>
      <c r="W98" s="64">
        <v>0</v>
      </c>
      <c r="X98" s="58">
        <v>0</v>
      </c>
    </row>
    <row r="99" spans="1:24" ht="54.75" customHeight="1" x14ac:dyDescent="0.25">
      <c r="A99" s="78"/>
      <c r="B99" s="91"/>
      <c r="C99" s="113"/>
      <c r="D99" s="113"/>
      <c r="E99" s="116"/>
      <c r="F99" s="23" t="s">
        <v>29</v>
      </c>
      <c r="G99" s="15">
        <f>SUM(I99:M99)</f>
        <v>2266068.0099999998</v>
      </c>
      <c r="H99" s="15">
        <v>0</v>
      </c>
      <c r="I99" s="15">
        <v>0</v>
      </c>
      <c r="J99" s="15">
        <f>211362.8+2054705.21</f>
        <v>2266068.0099999998</v>
      </c>
      <c r="K99" s="40">
        <v>0</v>
      </c>
      <c r="L99" s="15">
        <v>0</v>
      </c>
      <c r="M99" s="15">
        <v>0</v>
      </c>
      <c r="N99" s="15">
        <v>0</v>
      </c>
      <c r="O99" s="70"/>
      <c r="P99" s="70"/>
      <c r="Q99" s="70"/>
      <c r="R99" s="70"/>
      <c r="S99" s="70"/>
      <c r="T99" s="72"/>
      <c r="U99" s="70"/>
      <c r="V99" s="70"/>
      <c r="W99" s="70"/>
      <c r="X99" s="59"/>
    </row>
    <row r="100" spans="1:24" ht="37.5" customHeight="1" x14ac:dyDescent="0.25">
      <c r="A100" s="79"/>
      <c r="B100" s="92"/>
      <c r="C100" s="114"/>
      <c r="D100" s="114"/>
      <c r="E100" s="117"/>
      <c r="F100" s="23" t="s">
        <v>24</v>
      </c>
      <c r="G100" s="15">
        <f>SUM(I100:M100)</f>
        <v>0</v>
      </c>
      <c r="H100" s="15">
        <v>0</v>
      </c>
      <c r="I100" s="15">
        <v>0</v>
      </c>
      <c r="J100" s="15">
        <v>0</v>
      </c>
      <c r="K100" s="40">
        <v>0</v>
      </c>
      <c r="L100" s="15">
        <v>0</v>
      </c>
      <c r="M100" s="15">
        <v>0</v>
      </c>
      <c r="N100" s="15">
        <v>0</v>
      </c>
      <c r="O100" s="65"/>
      <c r="P100" s="65"/>
      <c r="Q100" s="65"/>
      <c r="R100" s="65"/>
      <c r="S100" s="65"/>
      <c r="T100" s="73"/>
      <c r="U100" s="65"/>
      <c r="V100" s="65"/>
      <c r="W100" s="65"/>
      <c r="X100" s="60"/>
    </row>
    <row r="101" spans="1:24" ht="21.75" customHeight="1" x14ac:dyDescent="0.25">
      <c r="A101" s="77" t="s">
        <v>126</v>
      </c>
      <c r="B101" s="90" t="s">
        <v>127</v>
      </c>
      <c r="C101" s="112">
        <v>2023</v>
      </c>
      <c r="D101" s="112">
        <v>2023</v>
      </c>
      <c r="E101" s="115" t="s">
        <v>22</v>
      </c>
      <c r="F101" s="25" t="s">
        <v>28</v>
      </c>
      <c r="G101" s="15">
        <f>SUM(G102:G103)</f>
        <v>10351</v>
      </c>
      <c r="H101" s="15">
        <v>0</v>
      </c>
      <c r="I101" s="15">
        <v>0</v>
      </c>
      <c r="J101" s="15">
        <v>10351</v>
      </c>
      <c r="K101" s="40">
        <v>0</v>
      </c>
      <c r="L101" s="15">
        <v>0</v>
      </c>
      <c r="M101" s="15">
        <v>0</v>
      </c>
      <c r="N101" s="15">
        <v>0</v>
      </c>
      <c r="O101" s="64" t="s">
        <v>72</v>
      </c>
      <c r="P101" s="64" t="s">
        <v>94</v>
      </c>
      <c r="Q101" s="64">
        <v>3</v>
      </c>
      <c r="R101" s="64">
        <v>0</v>
      </c>
      <c r="S101" s="64">
        <v>0</v>
      </c>
      <c r="T101" s="71">
        <v>3</v>
      </c>
      <c r="U101" s="64">
        <v>0</v>
      </c>
      <c r="V101" s="64">
        <v>0</v>
      </c>
      <c r="W101" s="64">
        <v>0</v>
      </c>
      <c r="X101" s="58">
        <v>0</v>
      </c>
    </row>
    <row r="102" spans="1:24" ht="21.75" customHeight="1" x14ac:dyDescent="0.25">
      <c r="A102" s="78"/>
      <c r="B102" s="91"/>
      <c r="C102" s="113"/>
      <c r="D102" s="113"/>
      <c r="E102" s="116"/>
      <c r="F102" s="25" t="s">
        <v>29</v>
      </c>
      <c r="G102" s="15">
        <f>SUM(I102:M102)</f>
        <v>10351</v>
      </c>
      <c r="H102" s="15">
        <v>0</v>
      </c>
      <c r="I102" s="15">
        <v>0</v>
      </c>
      <c r="J102" s="15">
        <v>10351</v>
      </c>
      <c r="K102" s="40">
        <v>0</v>
      </c>
      <c r="L102" s="15">
        <v>0</v>
      </c>
      <c r="M102" s="15">
        <v>0</v>
      </c>
      <c r="N102" s="15">
        <v>0</v>
      </c>
      <c r="O102" s="70"/>
      <c r="P102" s="70"/>
      <c r="Q102" s="70"/>
      <c r="R102" s="70"/>
      <c r="S102" s="70"/>
      <c r="T102" s="72"/>
      <c r="U102" s="70"/>
      <c r="V102" s="70"/>
      <c r="W102" s="70"/>
      <c r="X102" s="59"/>
    </row>
    <row r="103" spans="1:24" ht="99" customHeight="1" x14ac:dyDescent="0.25">
      <c r="A103" s="79"/>
      <c r="B103" s="92"/>
      <c r="C103" s="114"/>
      <c r="D103" s="114"/>
      <c r="E103" s="117"/>
      <c r="F103" s="25" t="s">
        <v>24</v>
      </c>
      <c r="G103" s="15">
        <f>SUM(I103:M103)</f>
        <v>0</v>
      </c>
      <c r="H103" s="15">
        <v>0</v>
      </c>
      <c r="I103" s="15">
        <v>0</v>
      </c>
      <c r="J103" s="15">
        <v>0</v>
      </c>
      <c r="K103" s="40">
        <v>0</v>
      </c>
      <c r="L103" s="15">
        <v>0</v>
      </c>
      <c r="M103" s="15">
        <v>0</v>
      </c>
      <c r="N103" s="15">
        <v>0</v>
      </c>
      <c r="O103" s="65"/>
      <c r="P103" s="65"/>
      <c r="Q103" s="65"/>
      <c r="R103" s="65"/>
      <c r="S103" s="65"/>
      <c r="T103" s="73"/>
      <c r="U103" s="65"/>
      <c r="V103" s="65"/>
      <c r="W103" s="65"/>
      <c r="X103" s="60"/>
    </row>
    <row r="104" spans="1:24" ht="49.5" customHeight="1" x14ac:dyDescent="0.25">
      <c r="A104" s="67" t="s">
        <v>107</v>
      </c>
      <c r="B104" s="90" t="s">
        <v>118</v>
      </c>
      <c r="C104" s="94">
        <v>2023</v>
      </c>
      <c r="D104" s="94">
        <v>2023</v>
      </c>
      <c r="E104" s="105" t="s">
        <v>22</v>
      </c>
      <c r="F104" s="22" t="s">
        <v>28</v>
      </c>
      <c r="G104" s="15">
        <v>41608</v>
      </c>
      <c r="H104" s="15">
        <v>0</v>
      </c>
      <c r="I104" s="15">
        <v>0</v>
      </c>
      <c r="J104" s="15">
        <f>J107+J110+J113+J116</f>
        <v>41608</v>
      </c>
      <c r="K104" s="40">
        <v>0</v>
      </c>
      <c r="L104" s="15">
        <v>0</v>
      </c>
      <c r="M104" s="15">
        <v>0</v>
      </c>
      <c r="N104" s="15">
        <v>0</v>
      </c>
      <c r="O104" s="64" t="s">
        <v>109</v>
      </c>
      <c r="P104" s="64" t="s">
        <v>87</v>
      </c>
      <c r="Q104" s="64">
        <v>3</v>
      </c>
      <c r="R104" s="64">
        <v>0</v>
      </c>
      <c r="S104" s="64">
        <v>0</v>
      </c>
      <c r="T104" s="71">
        <v>3</v>
      </c>
      <c r="U104" s="64">
        <v>0</v>
      </c>
      <c r="V104" s="64">
        <v>0</v>
      </c>
      <c r="W104" s="64">
        <v>0</v>
      </c>
      <c r="X104" s="58">
        <v>0</v>
      </c>
    </row>
    <row r="105" spans="1:24" ht="45.75" customHeight="1" x14ac:dyDescent="0.25">
      <c r="A105" s="67"/>
      <c r="B105" s="91"/>
      <c r="C105" s="94"/>
      <c r="D105" s="94"/>
      <c r="E105" s="105"/>
      <c r="F105" s="22" t="s">
        <v>29</v>
      </c>
      <c r="G105" s="15">
        <v>41608</v>
      </c>
      <c r="H105" s="15">
        <v>0</v>
      </c>
      <c r="I105" s="15">
        <v>0</v>
      </c>
      <c r="J105" s="15">
        <f>J108+J111+J117+J114</f>
        <v>41608</v>
      </c>
      <c r="K105" s="40">
        <v>0</v>
      </c>
      <c r="L105" s="15">
        <v>0</v>
      </c>
      <c r="M105" s="15">
        <v>0</v>
      </c>
      <c r="N105" s="15">
        <v>0</v>
      </c>
      <c r="O105" s="70"/>
      <c r="P105" s="70"/>
      <c r="Q105" s="70"/>
      <c r="R105" s="70"/>
      <c r="S105" s="70"/>
      <c r="T105" s="72"/>
      <c r="U105" s="70"/>
      <c r="V105" s="70"/>
      <c r="W105" s="70"/>
      <c r="X105" s="59"/>
    </row>
    <row r="106" spans="1:24" ht="58.5" customHeight="1" x14ac:dyDescent="0.25">
      <c r="A106" s="67"/>
      <c r="B106" s="92"/>
      <c r="C106" s="94"/>
      <c r="D106" s="94"/>
      <c r="E106" s="105"/>
      <c r="F106" s="22" t="s">
        <v>24</v>
      </c>
      <c r="G106" s="15">
        <f>SUM(I106:M106)</f>
        <v>0</v>
      </c>
      <c r="H106" s="15">
        <v>0</v>
      </c>
      <c r="I106" s="15">
        <v>0</v>
      </c>
      <c r="J106" s="15">
        <v>0</v>
      </c>
      <c r="K106" s="40">
        <v>0</v>
      </c>
      <c r="L106" s="15">
        <v>0</v>
      </c>
      <c r="M106" s="15">
        <v>0</v>
      </c>
      <c r="N106" s="15">
        <v>0</v>
      </c>
      <c r="O106" s="65"/>
      <c r="P106" s="65"/>
      <c r="Q106" s="65"/>
      <c r="R106" s="65"/>
      <c r="S106" s="65"/>
      <c r="T106" s="73"/>
      <c r="U106" s="65"/>
      <c r="V106" s="65"/>
      <c r="W106" s="65"/>
      <c r="X106" s="60"/>
    </row>
    <row r="107" spans="1:24" ht="39" customHeight="1" x14ac:dyDescent="0.25">
      <c r="A107" s="67" t="s">
        <v>110</v>
      </c>
      <c r="B107" s="90" t="s">
        <v>96</v>
      </c>
      <c r="C107" s="94">
        <v>2023</v>
      </c>
      <c r="D107" s="94">
        <v>2023</v>
      </c>
      <c r="E107" s="105" t="s">
        <v>22</v>
      </c>
      <c r="F107" s="22" t="s">
        <v>28</v>
      </c>
      <c r="G107" s="15">
        <f>SUM(G108:G109)</f>
        <v>10402</v>
      </c>
      <c r="H107" s="15">
        <v>0</v>
      </c>
      <c r="I107" s="15">
        <v>0</v>
      </c>
      <c r="J107" s="15">
        <v>10402</v>
      </c>
      <c r="K107" s="40">
        <v>0</v>
      </c>
      <c r="L107" s="15">
        <v>0</v>
      </c>
      <c r="M107" s="15">
        <v>0</v>
      </c>
      <c r="N107" s="15">
        <v>0</v>
      </c>
      <c r="O107" s="64" t="s">
        <v>109</v>
      </c>
      <c r="P107" s="64" t="s">
        <v>87</v>
      </c>
      <c r="Q107" s="64">
        <v>1</v>
      </c>
      <c r="R107" s="64">
        <v>0</v>
      </c>
      <c r="S107" s="64">
        <v>0</v>
      </c>
      <c r="T107" s="71">
        <v>1</v>
      </c>
      <c r="U107" s="64">
        <v>0</v>
      </c>
      <c r="V107" s="64">
        <v>0</v>
      </c>
      <c r="W107" s="64">
        <v>0</v>
      </c>
      <c r="X107" s="58">
        <v>0</v>
      </c>
    </row>
    <row r="108" spans="1:24" ht="35.25" customHeight="1" x14ac:dyDescent="0.25">
      <c r="A108" s="67"/>
      <c r="B108" s="91"/>
      <c r="C108" s="94"/>
      <c r="D108" s="94"/>
      <c r="E108" s="105"/>
      <c r="F108" s="22" t="s">
        <v>29</v>
      </c>
      <c r="G108" s="15">
        <f>SUM(I108:M108)</f>
        <v>10402</v>
      </c>
      <c r="H108" s="15">
        <v>0</v>
      </c>
      <c r="I108" s="15">
        <v>0</v>
      </c>
      <c r="J108" s="15">
        <v>10402</v>
      </c>
      <c r="K108" s="40">
        <v>0</v>
      </c>
      <c r="L108" s="15">
        <v>0</v>
      </c>
      <c r="M108" s="15">
        <v>0</v>
      </c>
      <c r="N108" s="15">
        <v>0</v>
      </c>
      <c r="O108" s="70"/>
      <c r="P108" s="70"/>
      <c r="Q108" s="70"/>
      <c r="R108" s="70"/>
      <c r="S108" s="70"/>
      <c r="T108" s="72"/>
      <c r="U108" s="70"/>
      <c r="V108" s="70"/>
      <c r="W108" s="70"/>
      <c r="X108" s="59"/>
    </row>
    <row r="109" spans="1:24" ht="19.5" customHeight="1" x14ac:dyDescent="0.25">
      <c r="A109" s="67"/>
      <c r="B109" s="92"/>
      <c r="C109" s="94"/>
      <c r="D109" s="94"/>
      <c r="E109" s="105"/>
      <c r="F109" s="22" t="s">
        <v>24</v>
      </c>
      <c r="G109" s="15">
        <f>SUM(I109:M109)</f>
        <v>0</v>
      </c>
      <c r="H109" s="15">
        <v>0</v>
      </c>
      <c r="I109" s="15">
        <v>0</v>
      </c>
      <c r="J109" s="15">
        <v>0</v>
      </c>
      <c r="K109" s="40">
        <v>0</v>
      </c>
      <c r="L109" s="15">
        <v>0</v>
      </c>
      <c r="M109" s="15">
        <v>0</v>
      </c>
      <c r="N109" s="15">
        <v>0</v>
      </c>
      <c r="O109" s="65"/>
      <c r="P109" s="65"/>
      <c r="Q109" s="65"/>
      <c r="R109" s="65"/>
      <c r="S109" s="65"/>
      <c r="T109" s="73"/>
      <c r="U109" s="65"/>
      <c r="V109" s="65"/>
      <c r="W109" s="65"/>
      <c r="X109" s="60"/>
    </row>
    <row r="110" spans="1:24" ht="42" customHeight="1" x14ac:dyDescent="0.25">
      <c r="A110" s="67" t="s">
        <v>111</v>
      </c>
      <c r="B110" s="90" t="s">
        <v>97</v>
      </c>
      <c r="C110" s="94">
        <v>2023</v>
      </c>
      <c r="D110" s="94">
        <v>2023</v>
      </c>
      <c r="E110" s="105" t="s">
        <v>22</v>
      </c>
      <c r="F110" s="22" t="s">
        <v>28</v>
      </c>
      <c r="G110" s="15">
        <f>SUM(G111:G112)</f>
        <v>10402</v>
      </c>
      <c r="H110" s="15">
        <v>0</v>
      </c>
      <c r="I110" s="15">
        <v>0</v>
      </c>
      <c r="J110" s="15">
        <v>10402</v>
      </c>
      <c r="K110" s="40">
        <v>0</v>
      </c>
      <c r="L110" s="15">
        <v>0</v>
      </c>
      <c r="M110" s="15">
        <v>0</v>
      </c>
      <c r="N110" s="15"/>
      <c r="O110" s="64" t="s">
        <v>109</v>
      </c>
      <c r="P110" s="64" t="s">
        <v>87</v>
      </c>
      <c r="Q110" s="64">
        <v>1</v>
      </c>
      <c r="R110" s="64">
        <v>0</v>
      </c>
      <c r="S110" s="64">
        <v>0</v>
      </c>
      <c r="T110" s="71">
        <v>1</v>
      </c>
      <c r="U110" s="64">
        <v>0</v>
      </c>
      <c r="V110" s="64">
        <v>0</v>
      </c>
      <c r="W110" s="64">
        <v>0</v>
      </c>
      <c r="X110" s="58">
        <v>0</v>
      </c>
    </row>
    <row r="111" spans="1:24" ht="27" customHeight="1" x14ac:dyDescent="0.25">
      <c r="A111" s="67"/>
      <c r="B111" s="91"/>
      <c r="C111" s="94"/>
      <c r="D111" s="94"/>
      <c r="E111" s="105"/>
      <c r="F111" s="22" t="s">
        <v>29</v>
      </c>
      <c r="G111" s="15">
        <f>SUM(I111:M111)</f>
        <v>10402</v>
      </c>
      <c r="H111" s="15">
        <v>0</v>
      </c>
      <c r="I111" s="15">
        <v>0</v>
      </c>
      <c r="J111" s="15">
        <v>10402</v>
      </c>
      <c r="K111" s="40">
        <v>0</v>
      </c>
      <c r="L111" s="15">
        <v>0</v>
      </c>
      <c r="M111" s="15">
        <v>0</v>
      </c>
      <c r="N111" s="15"/>
      <c r="O111" s="70"/>
      <c r="P111" s="70"/>
      <c r="Q111" s="70"/>
      <c r="R111" s="70"/>
      <c r="S111" s="70"/>
      <c r="T111" s="72"/>
      <c r="U111" s="70"/>
      <c r="V111" s="70"/>
      <c r="W111" s="70"/>
      <c r="X111" s="59"/>
    </row>
    <row r="112" spans="1:24" ht="41.25" customHeight="1" x14ac:dyDescent="0.25">
      <c r="A112" s="67"/>
      <c r="B112" s="92"/>
      <c r="C112" s="94"/>
      <c r="D112" s="94"/>
      <c r="E112" s="105"/>
      <c r="F112" s="22" t="s">
        <v>24</v>
      </c>
      <c r="G112" s="15">
        <f>SUM(I112:M112)</f>
        <v>0</v>
      </c>
      <c r="H112" s="15">
        <v>0</v>
      </c>
      <c r="I112" s="15">
        <v>0</v>
      </c>
      <c r="J112" s="15">
        <v>0</v>
      </c>
      <c r="K112" s="40">
        <v>0</v>
      </c>
      <c r="L112" s="15">
        <v>0</v>
      </c>
      <c r="M112" s="15">
        <v>0</v>
      </c>
      <c r="N112" s="15"/>
      <c r="O112" s="65"/>
      <c r="P112" s="65"/>
      <c r="Q112" s="65"/>
      <c r="R112" s="65"/>
      <c r="S112" s="65"/>
      <c r="T112" s="73"/>
      <c r="U112" s="65"/>
      <c r="V112" s="65"/>
      <c r="W112" s="65"/>
      <c r="X112" s="60"/>
    </row>
    <row r="113" spans="1:24" ht="59.25" customHeight="1" x14ac:dyDescent="0.25">
      <c r="A113" s="67" t="s">
        <v>112</v>
      </c>
      <c r="B113" s="90" t="s">
        <v>98</v>
      </c>
      <c r="C113" s="94">
        <v>2023</v>
      </c>
      <c r="D113" s="94">
        <v>2023</v>
      </c>
      <c r="E113" s="105" t="s">
        <v>22</v>
      </c>
      <c r="F113" s="22" t="s">
        <v>28</v>
      </c>
      <c r="G113" s="15">
        <f>SUM(G114:G115)</f>
        <v>10402</v>
      </c>
      <c r="H113" s="15">
        <v>0</v>
      </c>
      <c r="I113" s="15">
        <v>0</v>
      </c>
      <c r="J113" s="15">
        <v>10402</v>
      </c>
      <c r="K113" s="40">
        <v>0</v>
      </c>
      <c r="L113" s="15">
        <v>0</v>
      </c>
      <c r="M113" s="15">
        <v>0</v>
      </c>
      <c r="N113" s="15"/>
      <c r="O113" s="64" t="s">
        <v>109</v>
      </c>
      <c r="P113" s="64" t="s">
        <v>87</v>
      </c>
      <c r="Q113" s="64">
        <v>1</v>
      </c>
      <c r="R113" s="64">
        <v>0</v>
      </c>
      <c r="S113" s="64">
        <v>0</v>
      </c>
      <c r="T113" s="71">
        <v>1</v>
      </c>
      <c r="U113" s="64">
        <v>0</v>
      </c>
      <c r="V113" s="64">
        <v>0</v>
      </c>
      <c r="W113" s="64">
        <v>0</v>
      </c>
      <c r="X113" s="58">
        <v>0</v>
      </c>
    </row>
    <row r="114" spans="1:24" ht="56.25" customHeight="1" x14ac:dyDescent="0.25">
      <c r="A114" s="67"/>
      <c r="B114" s="91"/>
      <c r="C114" s="94"/>
      <c r="D114" s="94"/>
      <c r="E114" s="105"/>
      <c r="F114" s="22" t="s">
        <v>29</v>
      </c>
      <c r="G114" s="15">
        <f>SUM(I114:M114)</f>
        <v>10402</v>
      </c>
      <c r="H114" s="15">
        <v>0</v>
      </c>
      <c r="I114" s="15">
        <v>0</v>
      </c>
      <c r="J114" s="15">
        <v>10402</v>
      </c>
      <c r="K114" s="40">
        <v>0</v>
      </c>
      <c r="L114" s="15">
        <v>0</v>
      </c>
      <c r="M114" s="15">
        <v>0</v>
      </c>
      <c r="N114" s="15"/>
      <c r="O114" s="70"/>
      <c r="P114" s="70"/>
      <c r="Q114" s="70"/>
      <c r="R114" s="70"/>
      <c r="S114" s="70"/>
      <c r="T114" s="72"/>
      <c r="U114" s="70"/>
      <c r="V114" s="70"/>
      <c r="W114" s="70"/>
      <c r="X114" s="59"/>
    </row>
    <row r="115" spans="1:24" ht="14.25" customHeight="1" x14ac:dyDescent="0.25">
      <c r="A115" s="67"/>
      <c r="B115" s="92"/>
      <c r="C115" s="94"/>
      <c r="D115" s="94"/>
      <c r="E115" s="105"/>
      <c r="F115" s="22" t="s">
        <v>24</v>
      </c>
      <c r="G115" s="15">
        <f>SUM(I115:M115)</f>
        <v>0</v>
      </c>
      <c r="H115" s="15">
        <v>0</v>
      </c>
      <c r="I115" s="15">
        <v>0</v>
      </c>
      <c r="J115" s="15">
        <v>0</v>
      </c>
      <c r="K115" s="40">
        <v>0</v>
      </c>
      <c r="L115" s="15">
        <v>0</v>
      </c>
      <c r="M115" s="15">
        <v>0</v>
      </c>
      <c r="N115" s="15"/>
      <c r="O115" s="65"/>
      <c r="P115" s="65"/>
      <c r="Q115" s="65"/>
      <c r="R115" s="65"/>
      <c r="S115" s="65"/>
      <c r="T115" s="73"/>
      <c r="U115" s="65"/>
      <c r="V115" s="65"/>
      <c r="W115" s="65"/>
      <c r="X115" s="60"/>
    </row>
    <row r="116" spans="1:24" ht="45.75" customHeight="1" x14ac:dyDescent="0.25">
      <c r="A116" s="67" t="s">
        <v>113</v>
      </c>
      <c r="B116" s="90" t="s">
        <v>99</v>
      </c>
      <c r="C116" s="94">
        <v>2023</v>
      </c>
      <c r="D116" s="94">
        <v>2023</v>
      </c>
      <c r="E116" s="105" t="s">
        <v>22</v>
      </c>
      <c r="F116" s="22" t="s">
        <v>28</v>
      </c>
      <c r="G116" s="15">
        <f>SUM(G117:G118)</f>
        <v>10402</v>
      </c>
      <c r="H116" s="15">
        <v>0</v>
      </c>
      <c r="I116" s="15">
        <v>0</v>
      </c>
      <c r="J116" s="15">
        <v>10402</v>
      </c>
      <c r="K116" s="40">
        <v>0</v>
      </c>
      <c r="L116" s="15">
        <v>0</v>
      </c>
      <c r="M116" s="15">
        <v>0</v>
      </c>
      <c r="N116" s="15">
        <v>0</v>
      </c>
      <c r="O116" s="64" t="s">
        <v>109</v>
      </c>
      <c r="P116" s="64" t="s">
        <v>87</v>
      </c>
      <c r="Q116" s="64">
        <v>1</v>
      </c>
      <c r="R116" s="64">
        <v>0</v>
      </c>
      <c r="S116" s="64">
        <v>0</v>
      </c>
      <c r="T116" s="71">
        <v>1</v>
      </c>
      <c r="U116" s="64">
        <v>0</v>
      </c>
      <c r="V116" s="64">
        <v>0</v>
      </c>
      <c r="W116" s="64">
        <v>0</v>
      </c>
      <c r="X116" s="58">
        <v>0</v>
      </c>
    </row>
    <row r="117" spans="1:24" ht="28.5" customHeight="1" x14ac:dyDescent="0.25">
      <c r="A117" s="67"/>
      <c r="B117" s="91"/>
      <c r="C117" s="94"/>
      <c r="D117" s="94"/>
      <c r="E117" s="105"/>
      <c r="F117" s="22" t="s">
        <v>29</v>
      </c>
      <c r="G117" s="15">
        <f>SUM(I117:M117)</f>
        <v>10402</v>
      </c>
      <c r="H117" s="15">
        <v>0</v>
      </c>
      <c r="I117" s="15">
        <v>0</v>
      </c>
      <c r="J117" s="15">
        <v>10402</v>
      </c>
      <c r="K117" s="40">
        <v>0</v>
      </c>
      <c r="L117" s="15">
        <v>0</v>
      </c>
      <c r="M117" s="15">
        <v>0</v>
      </c>
      <c r="N117" s="15">
        <v>0</v>
      </c>
      <c r="O117" s="70"/>
      <c r="P117" s="70"/>
      <c r="Q117" s="70"/>
      <c r="R117" s="70"/>
      <c r="S117" s="70"/>
      <c r="T117" s="72"/>
      <c r="U117" s="70"/>
      <c r="V117" s="70"/>
      <c r="W117" s="70"/>
      <c r="X117" s="59"/>
    </row>
    <row r="118" spans="1:24" ht="36.75" customHeight="1" x14ac:dyDescent="0.25">
      <c r="A118" s="67"/>
      <c r="B118" s="92"/>
      <c r="C118" s="94"/>
      <c r="D118" s="94"/>
      <c r="E118" s="105"/>
      <c r="F118" s="22" t="s">
        <v>24</v>
      </c>
      <c r="G118" s="15">
        <f>SUM(I118:M118)</f>
        <v>0</v>
      </c>
      <c r="H118" s="15">
        <v>0</v>
      </c>
      <c r="I118" s="15">
        <v>0</v>
      </c>
      <c r="J118" s="15">
        <v>0</v>
      </c>
      <c r="K118" s="40">
        <v>0</v>
      </c>
      <c r="L118" s="15">
        <v>0</v>
      </c>
      <c r="M118" s="15">
        <v>0</v>
      </c>
      <c r="N118" s="15">
        <v>0</v>
      </c>
      <c r="O118" s="65"/>
      <c r="P118" s="65"/>
      <c r="Q118" s="65"/>
      <c r="R118" s="65"/>
      <c r="S118" s="65"/>
      <c r="T118" s="73"/>
      <c r="U118" s="65"/>
      <c r="V118" s="65"/>
      <c r="W118" s="65"/>
      <c r="X118" s="60"/>
    </row>
    <row r="119" spans="1:24" ht="45" customHeight="1" x14ac:dyDescent="0.25">
      <c r="A119" s="67" t="s">
        <v>108</v>
      </c>
      <c r="B119" s="69" t="s">
        <v>114</v>
      </c>
      <c r="C119" s="66">
        <v>2022</v>
      </c>
      <c r="D119" s="66">
        <v>2027</v>
      </c>
      <c r="E119" s="68" t="s">
        <v>22</v>
      </c>
      <c r="F119" s="6" t="s">
        <v>28</v>
      </c>
      <c r="G119" s="8">
        <v>9516036.9000000004</v>
      </c>
      <c r="H119" s="17">
        <v>0</v>
      </c>
      <c r="I119" s="8">
        <f>I120+I121</f>
        <v>3383208.64</v>
      </c>
      <c r="J119" s="8">
        <v>0</v>
      </c>
      <c r="K119" s="47">
        <v>1755328.26</v>
      </c>
      <c r="L119" s="8">
        <v>1720000</v>
      </c>
      <c r="M119" s="8">
        <v>1637500</v>
      </c>
      <c r="N119" s="17">
        <v>1020000</v>
      </c>
      <c r="O119" s="66" t="s">
        <v>38</v>
      </c>
      <c r="P119" s="66" t="s">
        <v>13</v>
      </c>
      <c r="Q119" s="66">
        <v>100</v>
      </c>
      <c r="R119" s="64">
        <v>0</v>
      </c>
      <c r="S119" s="66">
        <v>100</v>
      </c>
      <c r="T119" s="83">
        <v>0</v>
      </c>
      <c r="U119" s="66">
        <v>100</v>
      </c>
      <c r="V119" s="66">
        <v>100</v>
      </c>
      <c r="W119" s="66">
        <v>100</v>
      </c>
      <c r="X119" s="58">
        <v>100</v>
      </c>
    </row>
    <row r="120" spans="1:24" ht="26.25" customHeight="1" x14ac:dyDescent="0.25">
      <c r="A120" s="67"/>
      <c r="B120" s="69"/>
      <c r="C120" s="66"/>
      <c r="D120" s="66"/>
      <c r="E120" s="68"/>
      <c r="F120" s="6" t="s">
        <v>29</v>
      </c>
      <c r="G120" s="8">
        <v>9516036.9000000004</v>
      </c>
      <c r="H120" s="17">
        <v>0</v>
      </c>
      <c r="I120" s="8">
        <v>3383208.64</v>
      </c>
      <c r="J120" s="8">
        <v>0</v>
      </c>
      <c r="K120" s="47">
        <v>1755328.26</v>
      </c>
      <c r="L120" s="17">
        <v>1720000</v>
      </c>
      <c r="M120" s="17">
        <v>1637500</v>
      </c>
      <c r="N120" s="17">
        <v>1020000</v>
      </c>
      <c r="O120" s="66"/>
      <c r="P120" s="66"/>
      <c r="Q120" s="66"/>
      <c r="R120" s="70"/>
      <c r="S120" s="66"/>
      <c r="T120" s="83"/>
      <c r="U120" s="66"/>
      <c r="V120" s="66"/>
      <c r="W120" s="66"/>
      <c r="X120" s="59"/>
    </row>
    <row r="121" spans="1:24" ht="25.5" customHeight="1" x14ac:dyDescent="0.25">
      <c r="A121" s="67"/>
      <c r="B121" s="69"/>
      <c r="C121" s="66"/>
      <c r="D121" s="66"/>
      <c r="E121" s="68"/>
      <c r="F121" s="6" t="s">
        <v>24</v>
      </c>
      <c r="G121" s="8">
        <v>0</v>
      </c>
      <c r="H121" s="17">
        <v>0</v>
      </c>
      <c r="I121" s="8">
        <v>0</v>
      </c>
      <c r="J121" s="8">
        <v>0</v>
      </c>
      <c r="K121" s="47">
        <v>0</v>
      </c>
      <c r="L121" s="8">
        <v>0</v>
      </c>
      <c r="M121" s="8">
        <v>0</v>
      </c>
      <c r="N121" s="17">
        <v>0</v>
      </c>
      <c r="O121" s="66"/>
      <c r="P121" s="66"/>
      <c r="Q121" s="66"/>
      <c r="R121" s="65"/>
      <c r="S121" s="66"/>
      <c r="T121" s="83"/>
      <c r="U121" s="66"/>
      <c r="V121" s="66"/>
      <c r="W121" s="66"/>
      <c r="X121" s="60"/>
    </row>
    <row r="122" spans="1:24" ht="40.5" customHeight="1" x14ac:dyDescent="0.25">
      <c r="A122" s="67" t="s">
        <v>116</v>
      </c>
      <c r="B122" s="69" t="s">
        <v>115</v>
      </c>
      <c r="C122" s="66">
        <v>2023</v>
      </c>
      <c r="D122" s="66">
        <v>2023</v>
      </c>
      <c r="E122" s="68" t="s">
        <v>22</v>
      </c>
      <c r="F122" s="21" t="s">
        <v>28</v>
      </c>
      <c r="G122" s="17">
        <v>994000</v>
      </c>
      <c r="H122" s="17">
        <v>0</v>
      </c>
      <c r="I122" s="17">
        <v>0</v>
      </c>
      <c r="J122" s="17">
        <v>994000</v>
      </c>
      <c r="K122" s="47">
        <v>0</v>
      </c>
      <c r="L122" s="17">
        <v>0</v>
      </c>
      <c r="M122" s="17">
        <v>0</v>
      </c>
      <c r="N122" s="17">
        <v>0</v>
      </c>
      <c r="O122" s="66" t="s">
        <v>93</v>
      </c>
      <c r="P122" s="66" t="s">
        <v>94</v>
      </c>
      <c r="Q122" s="66">
        <v>1</v>
      </c>
      <c r="R122" s="64">
        <v>0</v>
      </c>
      <c r="S122" s="66">
        <v>0</v>
      </c>
      <c r="T122" s="83">
        <v>1</v>
      </c>
      <c r="U122" s="66">
        <v>0</v>
      </c>
      <c r="V122" s="66">
        <v>0</v>
      </c>
      <c r="W122" s="66">
        <v>0</v>
      </c>
      <c r="X122" s="58">
        <v>0</v>
      </c>
    </row>
    <row r="123" spans="1:24" ht="23.25" customHeight="1" x14ac:dyDescent="0.25">
      <c r="A123" s="67"/>
      <c r="B123" s="69"/>
      <c r="C123" s="66"/>
      <c r="D123" s="66"/>
      <c r="E123" s="68"/>
      <c r="F123" s="21" t="s">
        <v>29</v>
      </c>
      <c r="G123" s="17">
        <v>994000</v>
      </c>
      <c r="H123" s="17">
        <v>0</v>
      </c>
      <c r="I123" s="17">
        <v>0</v>
      </c>
      <c r="J123" s="17">
        <v>994000</v>
      </c>
      <c r="K123" s="47">
        <v>0</v>
      </c>
      <c r="L123" s="17">
        <v>0</v>
      </c>
      <c r="M123" s="17">
        <v>0</v>
      </c>
      <c r="N123" s="17">
        <v>0</v>
      </c>
      <c r="O123" s="66"/>
      <c r="P123" s="66"/>
      <c r="Q123" s="66"/>
      <c r="R123" s="70"/>
      <c r="S123" s="66"/>
      <c r="T123" s="83"/>
      <c r="U123" s="66"/>
      <c r="V123" s="66"/>
      <c r="W123" s="66"/>
      <c r="X123" s="59"/>
    </row>
    <row r="124" spans="1:24" ht="21.75" customHeight="1" x14ac:dyDescent="0.25">
      <c r="A124" s="67"/>
      <c r="B124" s="69"/>
      <c r="C124" s="66"/>
      <c r="D124" s="66"/>
      <c r="E124" s="68"/>
      <c r="F124" s="21" t="s">
        <v>24</v>
      </c>
      <c r="G124" s="17">
        <v>0</v>
      </c>
      <c r="H124" s="17">
        <v>0</v>
      </c>
      <c r="I124" s="17">
        <v>0</v>
      </c>
      <c r="J124" s="17">
        <v>0</v>
      </c>
      <c r="K124" s="47">
        <v>0</v>
      </c>
      <c r="L124" s="17">
        <v>0</v>
      </c>
      <c r="M124" s="17">
        <v>0</v>
      </c>
      <c r="N124" s="17">
        <v>0</v>
      </c>
      <c r="O124" s="66"/>
      <c r="P124" s="66"/>
      <c r="Q124" s="66"/>
      <c r="R124" s="65"/>
      <c r="S124" s="66"/>
      <c r="T124" s="83"/>
      <c r="U124" s="66"/>
      <c r="V124" s="66"/>
      <c r="W124" s="66"/>
      <c r="X124" s="60"/>
    </row>
    <row r="125" spans="1:24" ht="33" customHeight="1" x14ac:dyDescent="0.25">
      <c r="A125" s="67" t="s">
        <v>117</v>
      </c>
      <c r="B125" s="68" t="s">
        <v>119</v>
      </c>
      <c r="C125" s="66">
        <v>2023</v>
      </c>
      <c r="D125" s="66">
        <v>2023</v>
      </c>
      <c r="E125" s="68" t="s">
        <v>22</v>
      </c>
      <c r="F125" s="24" t="s">
        <v>28</v>
      </c>
      <c r="G125" s="17">
        <v>994000</v>
      </c>
      <c r="H125" s="17">
        <v>0</v>
      </c>
      <c r="I125" s="17">
        <v>0</v>
      </c>
      <c r="J125" s="17">
        <v>994000</v>
      </c>
      <c r="K125" s="47">
        <v>0</v>
      </c>
      <c r="L125" s="17">
        <v>0</v>
      </c>
      <c r="M125" s="17">
        <v>0</v>
      </c>
      <c r="N125" s="17">
        <v>0</v>
      </c>
      <c r="O125" s="66" t="s">
        <v>93</v>
      </c>
      <c r="P125" s="66" t="s">
        <v>94</v>
      </c>
      <c r="Q125" s="66">
        <v>1</v>
      </c>
      <c r="R125" s="64">
        <v>0</v>
      </c>
      <c r="S125" s="66">
        <v>0</v>
      </c>
      <c r="T125" s="83">
        <v>1</v>
      </c>
      <c r="U125" s="66">
        <v>0</v>
      </c>
      <c r="V125" s="66">
        <v>0</v>
      </c>
      <c r="W125" s="66">
        <v>0</v>
      </c>
      <c r="X125" s="58">
        <v>0</v>
      </c>
    </row>
    <row r="126" spans="1:24" ht="24" customHeight="1" x14ac:dyDescent="0.25">
      <c r="A126" s="67"/>
      <c r="B126" s="69"/>
      <c r="C126" s="66"/>
      <c r="D126" s="66"/>
      <c r="E126" s="68"/>
      <c r="F126" s="24" t="s">
        <v>29</v>
      </c>
      <c r="G126" s="17">
        <v>994000</v>
      </c>
      <c r="H126" s="17">
        <v>0</v>
      </c>
      <c r="I126" s="17">
        <v>0</v>
      </c>
      <c r="J126" s="17">
        <v>994000</v>
      </c>
      <c r="K126" s="47">
        <v>0</v>
      </c>
      <c r="L126" s="17">
        <v>0</v>
      </c>
      <c r="M126" s="17">
        <v>0</v>
      </c>
      <c r="N126" s="17">
        <v>0</v>
      </c>
      <c r="O126" s="66"/>
      <c r="P126" s="66"/>
      <c r="Q126" s="66"/>
      <c r="R126" s="70"/>
      <c r="S126" s="66"/>
      <c r="T126" s="83"/>
      <c r="U126" s="66"/>
      <c r="V126" s="66"/>
      <c r="W126" s="66"/>
      <c r="X126" s="59"/>
    </row>
    <row r="127" spans="1:24" ht="24.75" customHeight="1" x14ac:dyDescent="0.25">
      <c r="A127" s="67"/>
      <c r="B127" s="69"/>
      <c r="C127" s="66"/>
      <c r="D127" s="66"/>
      <c r="E127" s="68"/>
      <c r="F127" s="24" t="s">
        <v>24</v>
      </c>
      <c r="G127" s="17">
        <v>0</v>
      </c>
      <c r="H127" s="17">
        <v>0</v>
      </c>
      <c r="I127" s="17">
        <v>0</v>
      </c>
      <c r="J127" s="17">
        <v>0</v>
      </c>
      <c r="K127" s="47">
        <v>0</v>
      </c>
      <c r="L127" s="17">
        <v>0</v>
      </c>
      <c r="M127" s="17">
        <v>0</v>
      </c>
      <c r="N127" s="17">
        <v>0</v>
      </c>
      <c r="O127" s="66"/>
      <c r="P127" s="66"/>
      <c r="Q127" s="66"/>
      <c r="R127" s="65"/>
      <c r="S127" s="66"/>
      <c r="T127" s="83"/>
      <c r="U127" s="66"/>
      <c r="V127" s="66"/>
      <c r="W127" s="66"/>
      <c r="X127" s="60"/>
    </row>
    <row r="128" spans="1:24" ht="36.75" customHeight="1" x14ac:dyDescent="0.25">
      <c r="A128" s="77" t="s">
        <v>123</v>
      </c>
      <c r="B128" s="80" t="s">
        <v>124</v>
      </c>
      <c r="C128" s="66">
        <v>2023</v>
      </c>
      <c r="D128" s="66">
        <v>2024</v>
      </c>
      <c r="E128" s="68" t="s">
        <v>22</v>
      </c>
      <c r="F128" s="24" t="s">
        <v>28</v>
      </c>
      <c r="G128" s="17">
        <v>9756786.2699999996</v>
      </c>
      <c r="H128" s="17">
        <v>0</v>
      </c>
      <c r="I128" s="17">
        <v>0</v>
      </c>
      <c r="J128" s="17">
        <f>J129+J130</f>
        <v>3000420.96</v>
      </c>
      <c r="K128" s="47">
        <v>6756365.3099999996</v>
      </c>
      <c r="L128" s="17">
        <v>0</v>
      </c>
      <c r="M128" s="17">
        <v>0</v>
      </c>
      <c r="N128" s="17">
        <v>0</v>
      </c>
      <c r="O128" s="64" t="s">
        <v>125</v>
      </c>
      <c r="P128" s="64" t="s">
        <v>102</v>
      </c>
      <c r="Q128" s="64">
        <v>9000</v>
      </c>
      <c r="R128" s="64">
        <v>0</v>
      </c>
      <c r="S128" s="64">
        <v>0</v>
      </c>
      <c r="T128" s="71">
        <v>4750</v>
      </c>
      <c r="U128" s="74">
        <v>4250</v>
      </c>
      <c r="V128" s="64">
        <v>0</v>
      </c>
      <c r="W128" s="64">
        <v>0</v>
      </c>
      <c r="X128" s="58">
        <v>0</v>
      </c>
    </row>
    <row r="129" spans="1:24" ht="16.5" customHeight="1" x14ac:dyDescent="0.25">
      <c r="A129" s="78"/>
      <c r="B129" s="81"/>
      <c r="C129" s="66"/>
      <c r="D129" s="66"/>
      <c r="E129" s="68"/>
      <c r="F129" s="24" t="s">
        <v>29</v>
      </c>
      <c r="G129" s="17">
        <v>9756786.2699999996</v>
      </c>
      <c r="H129" s="17">
        <v>0</v>
      </c>
      <c r="I129" s="17">
        <v>0</v>
      </c>
      <c r="J129" s="17">
        <f>1261154.95+1144736.41+594529.6</f>
        <v>3000420.96</v>
      </c>
      <c r="K129" s="47">
        <v>6756365.3099999996</v>
      </c>
      <c r="L129" s="17">
        <v>0</v>
      </c>
      <c r="M129" s="17">
        <v>0</v>
      </c>
      <c r="N129" s="17">
        <v>0</v>
      </c>
      <c r="O129" s="70"/>
      <c r="P129" s="70"/>
      <c r="Q129" s="70"/>
      <c r="R129" s="70"/>
      <c r="S129" s="70"/>
      <c r="T129" s="72"/>
      <c r="U129" s="75"/>
      <c r="V129" s="70"/>
      <c r="W129" s="70"/>
      <c r="X129" s="59"/>
    </row>
    <row r="130" spans="1:24" ht="21" customHeight="1" x14ac:dyDescent="0.25">
      <c r="A130" s="79"/>
      <c r="B130" s="82"/>
      <c r="C130" s="66"/>
      <c r="D130" s="66"/>
      <c r="E130" s="68"/>
      <c r="F130" s="24" t="s">
        <v>24</v>
      </c>
      <c r="G130" s="17">
        <v>0</v>
      </c>
      <c r="H130" s="17">
        <v>0</v>
      </c>
      <c r="I130" s="17">
        <v>0</v>
      </c>
      <c r="J130" s="17">
        <v>0</v>
      </c>
      <c r="K130" s="47">
        <v>0</v>
      </c>
      <c r="L130" s="17">
        <v>0</v>
      </c>
      <c r="M130" s="17">
        <v>0</v>
      </c>
      <c r="N130" s="17">
        <v>0</v>
      </c>
      <c r="O130" s="65"/>
      <c r="P130" s="65"/>
      <c r="Q130" s="65"/>
      <c r="R130" s="65"/>
      <c r="S130" s="65"/>
      <c r="T130" s="73"/>
      <c r="U130" s="76"/>
      <c r="V130" s="65"/>
      <c r="W130" s="65"/>
      <c r="X130" s="60"/>
    </row>
    <row r="131" spans="1:24" ht="48" customHeight="1" x14ac:dyDescent="0.25">
      <c r="A131" s="66"/>
      <c r="B131" s="69" t="s">
        <v>132</v>
      </c>
      <c r="C131" s="66">
        <v>2022</v>
      </c>
      <c r="D131" s="66">
        <v>2027</v>
      </c>
      <c r="E131" s="68" t="s">
        <v>22</v>
      </c>
      <c r="F131" s="6" t="s">
        <v>28</v>
      </c>
      <c r="G131" s="4" t="s">
        <v>19</v>
      </c>
      <c r="H131" s="50" t="s">
        <v>19</v>
      </c>
      <c r="I131" s="4" t="s">
        <v>19</v>
      </c>
      <c r="J131" s="4" t="s">
        <v>19</v>
      </c>
      <c r="K131" s="46" t="s">
        <v>19</v>
      </c>
      <c r="L131" s="4" t="s">
        <v>19</v>
      </c>
      <c r="M131" s="4" t="s">
        <v>19</v>
      </c>
      <c r="N131" s="34" t="s">
        <v>19</v>
      </c>
      <c r="O131" s="66" t="s">
        <v>19</v>
      </c>
      <c r="P131" s="66" t="s">
        <v>19</v>
      </c>
      <c r="Q131" s="66" t="s">
        <v>19</v>
      </c>
      <c r="R131" s="66" t="s">
        <v>19</v>
      </c>
      <c r="S131" s="66" t="s">
        <v>19</v>
      </c>
      <c r="T131" s="83" t="s">
        <v>19</v>
      </c>
      <c r="U131" s="66" t="s">
        <v>19</v>
      </c>
      <c r="V131" s="66" t="s">
        <v>19</v>
      </c>
      <c r="W131" s="66" t="s">
        <v>19</v>
      </c>
      <c r="X131" s="58" t="s">
        <v>19</v>
      </c>
    </row>
    <row r="132" spans="1:24" x14ac:dyDescent="0.25">
      <c r="A132" s="66"/>
      <c r="B132" s="69"/>
      <c r="C132" s="66"/>
      <c r="D132" s="66"/>
      <c r="E132" s="68"/>
      <c r="F132" s="6" t="s">
        <v>29</v>
      </c>
      <c r="G132" s="4" t="s">
        <v>19</v>
      </c>
      <c r="H132" s="50" t="s">
        <v>19</v>
      </c>
      <c r="I132" s="4" t="s">
        <v>19</v>
      </c>
      <c r="J132" s="4" t="s">
        <v>19</v>
      </c>
      <c r="K132" s="46" t="s">
        <v>19</v>
      </c>
      <c r="L132" s="4" t="s">
        <v>19</v>
      </c>
      <c r="M132" s="4" t="s">
        <v>19</v>
      </c>
      <c r="N132" s="34" t="s">
        <v>19</v>
      </c>
      <c r="O132" s="66"/>
      <c r="P132" s="66"/>
      <c r="Q132" s="66"/>
      <c r="R132" s="66"/>
      <c r="S132" s="66"/>
      <c r="T132" s="83"/>
      <c r="U132" s="66"/>
      <c r="V132" s="66"/>
      <c r="W132" s="66"/>
      <c r="X132" s="59"/>
    </row>
    <row r="133" spans="1:24" ht="90.75" customHeight="1" x14ac:dyDescent="0.25">
      <c r="A133" s="66"/>
      <c r="B133" s="69"/>
      <c r="C133" s="66"/>
      <c r="D133" s="66"/>
      <c r="E133" s="68"/>
      <c r="F133" s="6" t="s">
        <v>24</v>
      </c>
      <c r="G133" s="4" t="s">
        <v>19</v>
      </c>
      <c r="H133" s="50" t="s">
        <v>19</v>
      </c>
      <c r="I133" s="4" t="s">
        <v>19</v>
      </c>
      <c r="J133" s="4" t="s">
        <v>19</v>
      </c>
      <c r="K133" s="46" t="s">
        <v>19</v>
      </c>
      <c r="L133" s="4" t="s">
        <v>19</v>
      </c>
      <c r="M133" s="4" t="s">
        <v>19</v>
      </c>
      <c r="N133" s="34" t="s">
        <v>19</v>
      </c>
      <c r="O133" s="66"/>
      <c r="P133" s="66"/>
      <c r="Q133" s="66"/>
      <c r="R133" s="66"/>
      <c r="S133" s="66"/>
      <c r="T133" s="83"/>
      <c r="U133" s="66"/>
      <c r="V133" s="66"/>
      <c r="W133" s="66"/>
      <c r="X133" s="60"/>
    </row>
    <row r="134" spans="1:24" ht="80.25" customHeight="1" x14ac:dyDescent="0.25">
      <c r="A134" s="94">
        <v>5</v>
      </c>
      <c r="B134" s="106" t="s">
        <v>69</v>
      </c>
      <c r="C134" s="94">
        <f t="shared" ref="C134:D134" si="52">C131</f>
        <v>2022</v>
      </c>
      <c r="D134" s="94">
        <f t="shared" si="52"/>
        <v>2027</v>
      </c>
      <c r="E134" s="105" t="s">
        <v>22</v>
      </c>
      <c r="F134" s="10" t="s">
        <v>28</v>
      </c>
      <c r="G134" s="11">
        <f>G135+G136</f>
        <v>11994154.449999999</v>
      </c>
      <c r="H134" s="51">
        <f>H135+H136</f>
        <v>2472000</v>
      </c>
      <c r="I134" s="11">
        <f>I135+I136</f>
        <v>4190622</v>
      </c>
      <c r="J134" s="15">
        <f>J135+J136</f>
        <v>1349972.45</v>
      </c>
      <c r="K134" s="40">
        <v>4281560</v>
      </c>
      <c r="L134" s="11">
        <v>300000</v>
      </c>
      <c r="M134" s="11">
        <f t="shared" ref="M134" si="53">M135+M136</f>
        <v>0</v>
      </c>
      <c r="N134" s="33"/>
      <c r="O134" s="94" t="s">
        <v>19</v>
      </c>
      <c r="P134" s="94" t="s">
        <v>19</v>
      </c>
      <c r="Q134" s="94" t="s">
        <v>19</v>
      </c>
      <c r="R134" s="94" t="s">
        <v>19</v>
      </c>
      <c r="S134" s="94" t="s">
        <v>19</v>
      </c>
      <c r="T134" s="95" t="s">
        <v>19</v>
      </c>
      <c r="U134" s="94" t="s">
        <v>19</v>
      </c>
      <c r="V134" s="94" t="s">
        <v>19</v>
      </c>
      <c r="W134" s="94" t="s">
        <v>19</v>
      </c>
      <c r="X134" s="58" t="s">
        <v>19</v>
      </c>
    </row>
    <row r="135" spans="1:24" ht="24.75" customHeight="1" x14ac:dyDescent="0.25">
      <c r="A135" s="94"/>
      <c r="B135" s="106"/>
      <c r="C135" s="94"/>
      <c r="D135" s="94"/>
      <c r="E135" s="105"/>
      <c r="F135" s="10" t="s">
        <v>29</v>
      </c>
      <c r="G135" s="11">
        <f>SUM(H135:M135)</f>
        <v>6069438.6500000004</v>
      </c>
      <c r="H135" s="51">
        <f>H138+H141+H144+H147</f>
        <v>552000</v>
      </c>
      <c r="I135" s="15">
        <f>SUM(I138+I141+I144+I147+I150)</f>
        <v>554062.19999999995</v>
      </c>
      <c r="J135" s="15">
        <f>SUM(J138+J141+J144+J147+J150)</f>
        <v>1349972.45</v>
      </c>
      <c r="K135" s="40">
        <v>3313404</v>
      </c>
      <c r="L135" s="11">
        <v>300000</v>
      </c>
      <c r="M135" s="11">
        <v>0</v>
      </c>
      <c r="N135" s="33"/>
      <c r="O135" s="94"/>
      <c r="P135" s="94"/>
      <c r="Q135" s="94"/>
      <c r="R135" s="94"/>
      <c r="S135" s="94"/>
      <c r="T135" s="95"/>
      <c r="U135" s="94"/>
      <c r="V135" s="94"/>
      <c r="W135" s="94"/>
      <c r="X135" s="59"/>
    </row>
    <row r="136" spans="1:24" ht="70.5" customHeight="1" x14ac:dyDescent="0.25">
      <c r="A136" s="94"/>
      <c r="B136" s="106"/>
      <c r="C136" s="94"/>
      <c r="D136" s="94"/>
      <c r="E136" s="105"/>
      <c r="F136" s="10" t="s">
        <v>24</v>
      </c>
      <c r="G136" s="15">
        <f>SUM(H136:M136)</f>
        <v>5924715.7999999998</v>
      </c>
      <c r="H136" s="15">
        <f>SUM(H139+H142+H145+H148+H151)</f>
        <v>1920000</v>
      </c>
      <c r="I136" s="15">
        <f>SUM(I139+I142+I145+I148+I151)</f>
        <v>3636559.8</v>
      </c>
      <c r="J136" s="11">
        <v>0</v>
      </c>
      <c r="K136" s="42">
        <v>368156</v>
      </c>
      <c r="L136" s="11">
        <v>0</v>
      </c>
      <c r="M136" s="11">
        <v>0</v>
      </c>
      <c r="N136" s="33"/>
      <c r="O136" s="94"/>
      <c r="P136" s="94"/>
      <c r="Q136" s="94"/>
      <c r="R136" s="94"/>
      <c r="S136" s="94"/>
      <c r="T136" s="95"/>
      <c r="U136" s="94"/>
      <c r="V136" s="94"/>
      <c r="W136" s="94"/>
      <c r="X136" s="60"/>
    </row>
    <row r="137" spans="1:24" s="41" customFormat="1" ht="42.75" customHeight="1" x14ac:dyDescent="0.25">
      <c r="A137" s="94">
        <v>5.0999999999999996</v>
      </c>
      <c r="B137" s="106" t="s">
        <v>70</v>
      </c>
      <c r="C137" s="94">
        <f t="shared" ref="C137:D137" si="54">C131</f>
        <v>2022</v>
      </c>
      <c r="D137" s="94">
        <f t="shared" si="54"/>
        <v>2027</v>
      </c>
      <c r="E137" s="105" t="s">
        <v>22</v>
      </c>
      <c r="F137" s="39" t="s">
        <v>28</v>
      </c>
      <c r="G137" s="42">
        <f>G138+G139</f>
        <v>750000</v>
      </c>
      <c r="H137" s="51">
        <f t="shared" ref="H137" si="55">H138+H139</f>
        <v>0</v>
      </c>
      <c r="I137" s="42">
        <f>SUM(I138:I139)</f>
        <v>750000</v>
      </c>
      <c r="J137" s="42">
        <f t="shared" ref="J137:M137" si="56">J138+J139</f>
        <v>0</v>
      </c>
      <c r="K137" s="42">
        <f t="shared" si="56"/>
        <v>0</v>
      </c>
      <c r="L137" s="42">
        <v>0</v>
      </c>
      <c r="M137" s="42">
        <f t="shared" si="56"/>
        <v>0</v>
      </c>
      <c r="N137" s="42"/>
      <c r="O137" s="94" t="s">
        <v>39</v>
      </c>
      <c r="P137" s="94" t="s">
        <v>31</v>
      </c>
      <c r="Q137" s="94">
        <v>2</v>
      </c>
      <c r="R137" s="112">
        <v>0</v>
      </c>
      <c r="S137" s="94">
        <v>1</v>
      </c>
      <c r="T137" s="95">
        <v>0</v>
      </c>
      <c r="U137" s="94">
        <v>0</v>
      </c>
      <c r="V137" s="94">
        <v>1</v>
      </c>
      <c r="W137" s="94">
        <v>0</v>
      </c>
      <c r="X137" s="58">
        <v>0</v>
      </c>
    </row>
    <row r="138" spans="1:24" ht="21.75" customHeight="1" x14ac:dyDescent="0.25">
      <c r="A138" s="94"/>
      <c r="B138" s="106"/>
      <c r="C138" s="94"/>
      <c r="D138" s="94"/>
      <c r="E138" s="105"/>
      <c r="F138" s="10" t="s">
        <v>29</v>
      </c>
      <c r="G138" s="11">
        <v>75000</v>
      </c>
      <c r="H138" s="51">
        <v>0</v>
      </c>
      <c r="I138" s="11">
        <v>75000</v>
      </c>
      <c r="J138" s="11">
        <v>0</v>
      </c>
      <c r="K138" s="42">
        <v>0</v>
      </c>
      <c r="L138" s="11">
        <v>0</v>
      </c>
      <c r="M138" s="11">
        <v>0</v>
      </c>
      <c r="N138" s="33"/>
      <c r="O138" s="94"/>
      <c r="P138" s="94"/>
      <c r="Q138" s="94"/>
      <c r="R138" s="113"/>
      <c r="S138" s="94"/>
      <c r="T138" s="95"/>
      <c r="U138" s="94"/>
      <c r="V138" s="94"/>
      <c r="W138" s="94"/>
      <c r="X138" s="59"/>
    </row>
    <row r="139" spans="1:24" ht="39" customHeight="1" x14ac:dyDescent="0.25">
      <c r="A139" s="94"/>
      <c r="B139" s="106"/>
      <c r="C139" s="94"/>
      <c r="D139" s="94"/>
      <c r="E139" s="105"/>
      <c r="F139" s="10" t="s">
        <v>24</v>
      </c>
      <c r="G139" s="11">
        <v>675000</v>
      </c>
      <c r="H139" s="51">
        <v>0</v>
      </c>
      <c r="I139" s="11">
        <v>675000</v>
      </c>
      <c r="J139" s="11">
        <v>0</v>
      </c>
      <c r="K139" s="42">
        <v>0</v>
      </c>
      <c r="L139" s="11">
        <v>0</v>
      </c>
      <c r="M139" s="11">
        <v>0</v>
      </c>
      <c r="N139" s="33"/>
      <c r="O139" s="94"/>
      <c r="P139" s="94"/>
      <c r="Q139" s="94"/>
      <c r="R139" s="114"/>
      <c r="S139" s="94"/>
      <c r="T139" s="95"/>
      <c r="U139" s="94"/>
      <c r="V139" s="94"/>
      <c r="W139" s="94"/>
      <c r="X139" s="60"/>
    </row>
    <row r="140" spans="1:24" s="41" customFormat="1" ht="34.5" customHeight="1" x14ac:dyDescent="0.25">
      <c r="A140" s="96">
        <v>5.2</v>
      </c>
      <c r="B140" s="111" t="s">
        <v>133</v>
      </c>
      <c r="C140" s="96">
        <f t="shared" ref="C140:D140" si="57">C131</f>
        <v>2022</v>
      </c>
      <c r="D140" s="96">
        <f t="shared" si="57"/>
        <v>2027</v>
      </c>
      <c r="E140" s="110" t="s">
        <v>22</v>
      </c>
      <c r="F140" s="39" t="s">
        <v>28</v>
      </c>
      <c r="G140" s="42">
        <v>3731000</v>
      </c>
      <c r="H140" s="42">
        <f t="shared" ref="H140" si="58">H141+H142</f>
        <v>0</v>
      </c>
      <c r="I140" s="42">
        <f t="shared" ref="I140:M140" si="59">I141+I142</f>
        <v>150000</v>
      </c>
      <c r="J140" s="42">
        <f t="shared" si="59"/>
        <v>0</v>
      </c>
      <c r="K140" s="42">
        <f>K142+K141</f>
        <v>3281000</v>
      </c>
      <c r="L140" s="42">
        <v>1458423.89</v>
      </c>
      <c r="M140" s="42">
        <f t="shared" si="59"/>
        <v>0</v>
      </c>
      <c r="N140" s="42">
        <v>0</v>
      </c>
      <c r="O140" s="96" t="s">
        <v>40</v>
      </c>
      <c r="P140" s="96" t="s">
        <v>31</v>
      </c>
      <c r="Q140" s="96">
        <v>3</v>
      </c>
      <c r="R140" s="97">
        <v>0</v>
      </c>
      <c r="S140" s="96">
        <v>1</v>
      </c>
      <c r="T140" s="96">
        <v>0</v>
      </c>
      <c r="U140" s="96">
        <v>1</v>
      </c>
      <c r="V140" s="96">
        <v>1</v>
      </c>
      <c r="W140" s="96">
        <v>0</v>
      </c>
      <c r="X140" s="119">
        <v>0</v>
      </c>
    </row>
    <row r="141" spans="1:24" s="41" customFormat="1" ht="21.75" customHeight="1" x14ac:dyDescent="0.25">
      <c r="A141" s="96"/>
      <c r="B141" s="111"/>
      <c r="C141" s="96"/>
      <c r="D141" s="96"/>
      <c r="E141" s="110"/>
      <c r="F141" s="39" t="s">
        <v>29</v>
      </c>
      <c r="G141" s="42">
        <f>SUM(I141:M141)</f>
        <v>1116100</v>
      </c>
      <c r="H141" s="42">
        <v>0</v>
      </c>
      <c r="I141" s="42">
        <v>150000</v>
      </c>
      <c r="J141" s="42">
        <v>0</v>
      </c>
      <c r="K141" s="42">
        <v>868100</v>
      </c>
      <c r="L141" s="42">
        <v>98000</v>
      </c>
      <c r="M141" s="42">
        <v>0</v>
      </c>
      <c r="N141" s="42">
        <v>0</v>
      </c>
      <c r="O141" s="96"/>
      <c r="P141" s="96"/>
      <c r="Q141" s="96"/>
      <c r="R141" s="98"/>
      <c r="S141" s="96"/>
      <c r="T141" s="96"/>
      <c r="U141" s="96"/>
      <c r="V141" s="96"/>
      <c r="W141" s="96"/>
      <c r="X141" s="120"/>
    </row>
    <row r="142" spans="1:24" s="41" customFormat="1" ht="145.5" customHeight="1" x14ac:dyDescent="0.25">
      <c r="A142" s="96"/>
      <c r="B142" s="111"/>
      <c r="C142" s="96"/>
      <c r="D142" s="96"/>
      <c r="E142" s="110"/>
      <c r="F142" s="39" t="s">
        <v>24</v>
      </c>
      <c r="G142" s="42">
        <f>SUM(I142:M142)</f>
        <v>2412900</v>
      </c>
      <c r="H142" s="42">
        <v>0</v>
      </c>
      <c r="I142" s="42">
        <v>0</v>
      </c>
      <c r="J142" s="42">
        <v>0</v>
      </c>
      <c r="K142" s="42">
        <v>2412900</v>
      </c>
      <c r="L142" s="42"/>
      <c r="M142" s="42">
        <v>0</v>
      </c>
      <c r="N142" s="42">
        <v>0</v>
      </c>
      <c r="O142" s="96"/>
      <c r="P142" s="96"/>
      <c r="Q142" s="96"/>
      <c r="R142" s="99"/>
      <c r="S142" s="96"/>
      <c r="T142" s="96"/>
      <c r="U142" s="96"/>
      <c r="V142" s="96"/>
      <c r="W142" s="96"/>
      <c r="X142" s="121"/>
    </row>
    <row r="143" spans="1:24" ht="41.25" customHeight="1" x14ac:dyDescent="0.25">
      <c r="A143" s="94">
        <v>5.3</v>
      </c>
      <c r="B143" s="106" t="s">
        <v>131</v>
      </c>
      <c r="C143" s="94">
        <f t="shared" ref="C143:D143" si="60">C131</f>
        <v>2022</v>
      </c>
      <c r="D143" s="94">
        <f t="shared" si="60"/>
        <v>2027</v>
      </c>
      <c r="E143" s="105" t="s">
        <v>22</v>
      </c>
      <c r="F143" s="29" t="s">
        <v>28</v>
      </c>
      <c r="G143" s="15">
        <v>10012622</v>
      </c>
      <c r="H143" s="15">
        <f>H144+H145</f>
        <v>2472000</v>
      </c>
      <c r="I143" s="15">
        <f t="shared" ref="I143:M143" si="61">I144+I145</f>
        <v>3290622</v>
      </c>
      <c r="J143" s="15">
        <v>3500000</v>
      </c>
      <c r="K143" s="40">
        <v>750000</v>
      </c>
      <c r="L143" s="15">
        <f t="shared" si="61"/>
        <v>0</v>
      </c>
      <c r="M143" s="15">
        <f t="shared" si="61"/>
        <v>0</v>
      </c>
      <c r="N143" s="15">
        <v>0</v>
      </c>
      <c r="O143" s="94" t="s">
        <v>41</v>
      </c>
      <c r="P143" s="94" t="s">
        <v>31</v>
      </c>
      <c r="Q143" s="94">
        <v>8</v>
      </c>
      <c r="R143" s="112">
        <v>0</v>
      </c>
      <c r="S143" s="94">
        <v>3</v>
      </c>
      <c r="T143" s="95">
        <v>3</v>
      </c>
      <c r="U143" s="94">
        <v>1</v>
      </c>
      <c r="V143" s="94">
        <v>1</v>
      </c>
      <c r="W143" s="94">
        <v>0</v>
      </c>
      <c r="X143" s="58">
        <v>0</v>
      </c>
    </row>
    <row r="144" spans="1:24" ht="36" customHeight="1" x14ac:dyDescent="0.25">
      <c r="A144" s="94"/>
      <c r="B144" s="106"/>
      <c r="C144" s="94"/>
      <c r="D144" s="94"/>
      <c r="E144" s="105"/>
      <c r="F144" s="29" t="s">
        <v>29</v>
      </c>
      <c r="G144" s="15">
        <v>1906062.2</v>
      </c>
      <c r="H144" s="15">
        <v>552000</v>
      </c>
      <c r="I144" s="15">
        <v>329062.2</v>
      </c>
      <c r="J144" s="15">
        <v>350000</v>
      </c>
      <c r="K144" s="40">
        <v>675000</v>
      </c>
      <c r="L144" s="15">
        <v>0</v>
      </c>
      <c r="M144" s="15">
        <v>0</v>
      </c>
      <c r="N144" s="15">
        <v>0</v>
      </c>
      <c r="O144" s="94"/>
      <c r="P144" s="94"/>
      <c r="Q144" s="94"/>
      <c r="R144" s="113"/>
      <c r="S144" s="94"/>
      <c r="T144" s="95"/>
      <c r="U144" s="94"/>
      <c r="V144" s="94"/>
      <c r="W144" s="94"/>
      <c r="X144" s="59"/>
    </row>
    <row r="145" spans="1:24" ht="45.75" customHeight="1" x14ac:dyDescent="0.25">
      <c r="A145" s="94"/>
      <c r="B145" s="106"/>
      <c r="C145" s="94"/>
      <c r="D145" s="94"/>
      <c r="E145" s="105"/>
      <c r="F145" s="29" t="s">
        <v>24</v>
      </c>
      <c r="G145" s="15">
        <v>8106559.7999999998</v>
      </c>
      <c r="H145" s="15">
        <v>1920000</v>
      </c>
      <c r="I145" s="15">
        <v>2961559.8</v>
      </c>
      <c r="J145" s="15">
        <v>3150000</v>
      </c>
      <c r="K145" s="40">
        <v>75000</v>
      </c>
      <c r="L145" s="15">
        <v>0</v>
      </c>
      <c r="M145" s="15">
        <v>0</v>
      </c>
      <c r="N145" s="15">
        <v>0</v>
      </c>
      <c r="O145" s="94"/>
      <c r="P145" s="94"/>
      <c r="Q145" s="94"/>
      <c r="R145" s="114"/>
      <c r="S145" s="94"/>
      <c r="T145" s="95"/>
      <c r="U145" s="94"/>
      <c r="V145" s="94"/>
      <c r="W145" s="94"/>
      <c r="X145" s="60"/>
    </row>
    <row r="146" spans="1:24" s="41" customFormat="1" ht="43.5" customHeight="1" x14ac:dyDescent="0.25">
      <c r="A146" s="94">
        <v>5.4</v>
      </c>
      <c r="B146" s="102" t="s">
        <v>71</v>
      </c>
      <c r="C146" s="94">
        <v>2022</v>
      </c>
      <c r="D146" s="94">
        <v>2026</v>
      </c>
      <c r="E146" s="105" t="s">
        <v>22</v>
      </c>
      <c r="F146" s="39" t="s">
        <v>28</v>
      </c>
      <c r="G146" s="40">
        <f>G147+G148</f>
        <v>924893</v>
      </c>
      <c r="H146" s="15">
        <f t="shared" ref="H146" si="62">H147+H148</f>
        <v>0</v>
      </c>
      <c r="I146" s="40">
        <f t="shared" ref="I146:L146" si="63">I147+I148</f>
        <v>0</v>
      </c>
      <c r="J146" s="40">
        <f t="shared" si="63"/>
        <v>924893</v>
      </c>
      <c r="K146" s="40">
        <f t="shared" si="63"/>
        <v>0</v>
      </c>
      <c r="L146" s="40">
        <f t="shared" si="63"/>
        <v>0</v>
      </c>
      <c r="M146" s="40">
        <f>SUM(M147:M148)</f>
        <v>0</v>
      </c>
      <c r="N146" s="40">
        <v>0</v>
      </c>
      <c r="O146" s="94" t="s">
        <v>42</v>
      </c>
      <c r="P146" s="94" t="s">
        <v>31</v>
      </c>
      <c r="Q146" s="94">
        <v>4308</v>
      </c>
      <c r="R146" s="112">
        <v>0</v>
      </c>
      <c r="S146" s="94">
        <v>0</v>
      </c>
      <c r="T146" s="95">
        <v>4308</v>
      </c>
      <c r="U146" s="94">
        <v>0</v>
      </c>
      <c r="V146" s="94">
        <v>0</v>
      </c>
      <c r="W146" s="94">
        <v>0</v>
      </c>
      <c r="X146" s="119">
        <v>0</v>
      </c>
    </row>
    <row r="147" spans="1:24" x14ac:dyDescent="0.25">
      <c r="A147" s="94"/>
      <c r="B147" s="103"/>
      <c r="C147" s="94"/>
      <c r="D147" s="94"/>
      <c r="E147" s="105"/>
      <c r="F147" s="10" t="s">
        <v>29</v>
      </c>
      <c r="G147" s="15">
        <v>924893</v>
      </c>
      <c r="H147" s="15">
        <v>0</v>
      </c>
      <c r="I147" s="15">
        <v>0</v>
      </c>
      <c r="J147" s="15">
        <v>924893</v>
      </c>
      <c r="K147" s="40">
        <v>0</v>
      </c>
      <c r="L147" s="15">
        <v>0</v>
      </c>
      <c r="M147" s="15">
        <v>0</v>
      </c>
      <c r="N147" s="15">
        <v>0</v>
      </c>
      <c r="O147" s="94"/>
      <c r="P147" s="94"/>
      <c r="Q147" s="94"/>
      <c r="R147" s="113"/>
      <c r="S147" s="94"/>
      <c r="T147" s="95"/>
      <c r="U147" s="94"/>
      <c r="V147" s="94"/>
      <c r="W147" s="94"/>
      <c r="X147" s="120"/>
    </row>
    <row r="148" spans="1:24" ht="21" customHeight="1" x14ac:dyDescent="0.25">
      <c r="A148" s="94"/>
      <c r="B148" s="104"/>
      <c r="C148" s="94"/>
      <c r="D148" s="94"/>
      <c r="E148" s="105"/>
      <c r="F148" s="10" t="s">
        <v>24</v>
      </c>
      <c r="G148" s="15">
        <v>0</v>
      </c>
      <c r="H148" s="15">
        <v>0</v>
      </c>
      <c r="I148" s="15">
        <v>0</v>
      </c>
      <c r="J148" s="15">
        <v>0</v>
      </c>
      <c r="K148" s="40">
        <v>0</v>
      </c>
      <c r="L148" s="15">
        <v>0</v>
      </c>
      <c r="M148" s="15">
        <v>0</v>
      </c>
      <c r="N148" s="15">
        <v>0</v>
      </c>
      <c r="O148" s="94"/>
      <c r="P148" s="94"/>
      <c r="Q148" s="94"/>
      <c r="R148" s="114"/>
      <c r="S148" s="94"/>
      <c r="T148" s="95"/>
      <c r="U148" s="94"/>
      <c r="V148" s="94"/>
      <c r="W148" s="94"/>
      <c r="X148" s="121"/>
    </row>
    <row r="149" spans="1:24" s="41" customFormat="1" ht="64.5" customHeight="1" x14ac:dyDescent="0.25">
      <c r="A149" s="97">
        <v>5.5</v>
      </c>
      <c r="B149" s="107" t="s">
        <v>130</v>
      </c>
      <c r="C149" s="96">
        <v>2022</v>
      </c>
      <c r="D149" s="96">
        <v>2026</v>
      </c>
      <c r="E149" s="110" t="s">
        <v>22</v>
      </c>
      <c r="F149" s="39" t="s">
        <v>28</v>
      </c>
      <c r="G149" s="40">
        <f>G150+G151</f>
        <v>645715</v>
      </c>
      <c r="H149" s="40">
        <f>H150+H151</f>
        <v>0</v>
      </c>
      <c r="I149" s="40">
        <f t="shared" ref="I149:M149" si="64">I150+I151</f>
        <v>0</v>
      </c>
      <c r="J149" s="40">
        <v>395155</v>
      </c>
      <c r="K149" s="40">
        <v>250560</v>
      </c>
      <c r="L149" s="40">
        <v>0</v>
      </c>
      <c r="M149" s="40">
        <f t="shared" si="64"/>
        <v>0</v>
      </c>
      <c r="N149" s="40">
        <v>0</v>
      </c>
      <c r="O149" s="96" t="s">
        <v>88</v>
      </c>
      <c r="P149" s="96" t="s">
        <v>31</v>
      </c>
      <c r="Q149" s="97">
        <v>3</v>
      </c>
      <c r="R149" s="97">
        <v>0</v>
      </c>
      <c r="S149" s="97">
        <v>0</v>
      </c>
      <c r="T149" s="97">
        <v>3</v>
      </c>
      <c r="U149" s="97">
        <v>1</v>
      </c>
      <c r="V149" s="97">
        <v>0</v>
      </c>
      <c r="W149" s="97">
        <v>0</v>
      </c>
      <c r="X149" s="119">
        <v>0</v>
      </c>
    </row>
    <row r="150" spans="1:24" s="41" customFormat="1" ht="30.75" customHeight="1" x14ac:dyDescent="0.25">
      <c r="A150" s="98"/>
      <c r="B150" s="108"/>
      <c r="C150" s="96"/>
      <c r="D150" s="96"/>
      <c r="E150" s="110"/>
      <c r="F150" s="39" t="s">
        <v>29</v>
      </c>
      <c r="G150" s="40">
        <v>300583.45</v>
      </c>
      <c r="H150" s="40">
        <v>0</v>
      </c>
      <c r="I150" s="40">
        <v>0</v>
      </c>
      <c r="J150" s="40">
        <v>75079.45</v>
      </c>
      <c r="K150" s="40">
        <v>25056</v>
      </c>
      <c r="L150" s="40">
        <v>0</v>
      </c>
      <c r="M150" s="40">
        <v>0</v>
      </c>
      <c r="N150" s="40">
        <v>0</v>
      </c>
      <c r="O150" s="96"/>
      <c r="P150" s="96"/>
      <c r="Q150" s="98"/>
      <c r="R150" s="98"/>
      <c r="S150" s="98"/>
      <c r="T150" s="98"/>
      <c r="U150" s="98"/>
      <c r="V150" s="98"/>
      <c r="W150" s="98"/>
      <c r="X150" s="120"/>
    </row>
    <row r="151" spans="1:24" s="41" customFormat="1" ht="87" customHeight="1" x14ac:dyDescent="0.25">
      <c r="A151" s="99"/>
      <c r="B151" s="109"/>
      <c r="C151" s="96"/>
      <c r="D151" s="96"/>
      <c r="E151" s="110"/>
      <c r="F151" s="39" t="s">
        <v>24</v>
      </c>
      <c r="G151" s="40">
        <v>345131.55</v>
      </c>
      <c r="H151" s="40">
        <v>0</v>
      </c>
      <c r="I151" s="40">
        <v>0</v>
      </c>
      <c r="J151" s="40">
        <v>320075.55</v>
      </c>
      <c r="K151" s="40">
        <v>225504</v>
      </c>
      <c r="L151" s="40">
        <v>0</v>
      </c>
      <c r="M151" s="40">
        <v>0</v>
      </c>
      <c r="N151" s="40">
        <v>0</v>
      </c>
      <c r="O151" s="96"/>
      <c r="P151" s="96"/>
      <c r="Q151" s="99"/>
      <c r="R151" s="99"/>
      <c r="S151" s="99"/>
      <c r="T151" s="99"/>
      <c r="U151" s="99"/>
      <c r="V151" s="99"/>
      <c r="W151" s="99"/>
      <c r="X151" s="121"/>
    </row>
    <row r="152" spans="1:24" ht="36.75" customHeight="1" x14ac:dyDescent="0.25">
      <c r="A152" s="66" t="s">
        <v>12</v>
      </c>
      <c r="B152" s="69" t="s">
        <v>68</v>
      </c>
      <c r="C152" s="66">
        <f t="shared" ref="C152:D155" si="65">C131</f>
        <v>2022</v>
      </c>
      <c r="D152" s="66">
        <f t="shared" si="65"/>
        <v>2027</v>
      </c>
      <c r="E152" s="68" t="s">
        <v>22</v>
      </c>
      <c r="F152" s="6" t="s">
        <v>28</v>
      </c>
      <c r="G152" s="4" t="s">
        <v>11</v>
      </c>
      <c r="H152" s="50" t="s">
        <v>11</v>
      </c>
      <c r="I152" s="4" t="s">
        <v>11</v>
      </c>
      <c r="J152" s="4" t="s">
        <v>11</v>
      </c>
      <c r="K152" s="46" t="s">
        <v>11</v>
      </c>
      <c r="L152" s="4" t="s">
        <v>11</v>
      </c>
      <c r="M152" s="4" t="s">
        <v>11</v>
      </c>
      <c r="N152" s="30" t="s">
        <v>11</v>
      </c>
      <c r="O152" s="66" t="s">
        <v>11</v>
      </c>
      <c r="P152" s="66" t="s">
        <v>11</v>
      </c>
      <c r="Q152" s="66" t="s">
        <v>11</v>
      </c>
      <c r="R152" s="66" t="s">
        <v>11</v>
      </c>
      <c r="S152" s="66" t="s">
        <v>11</v>
      </c>
      <c r="T152" s="83" t="s">
        <v>11</v>
      </c>
      <c r="U152" s="66" t="s">
        <v>11</v>
      </c>
      <c r="V152" s="66" t="s">
        <v>11</v>
      </c>
      <c r="W152" s="66" t="s">
        <v>11</v>
      </c>
      <c r="X152" s="58">
        <v>0</v>
      </c>
    </row>
    <row r="153" spans="1:24" ht="18.75" customHeight="1" x14ac:dyDescent="0.25">
      <c r="A153" s="66"/>
      <c r="B153" s="69"/>
      <c r="C153" s="66"/>
      <c r="D153" s="66"/>
      <c r="E153" s="68"/>
      <c r="F153" s="6" t="s">
        <v>29</v>
      </c>
      <c r="G153" s="4" t="s">
        <v>11</v>
      </c>
      <c r="H153" s="50" t="s">
        <v>11</v>
      </c>
      <c r="I153" s="4" t="s">
        <v>11</v>
      </c>
      <c r="J153" s="4" t="s">
        <v>11</v>
      </c>
      <c r="K153" s="46" t="s">
        <v>11</v>
      </c>
      <c r="L153" s="4" t="s">
        <v>11</v>
      </c>
      <c r="M153" s="4" t="s">
        <v>11</v>
      </c>
      <c r="N153" s="30" t="s">
        <v>11</v>
      </c>
      <c r="O153" s="66"/>
      <c r="P153" s="66"/>
      <c r="Q153" s="66"/>
      <c r="R153" s="66"/>
      <c r="S153" s="66"/>
      <c r="T153" s="83"/>
      <c r="U153" s="66"/>
      <c r="V153" s="66"/>
      <c r="W153" s="66"/>
      <c r="X153" s="59"/>
    </row>
    <row r="154" spans="1:24" ht="18" customHeight="1" x14ac:dyDescent="0.25">
      <c r="A154" s="66"/>
      <c r="B154" s="69"/>
      <c r="C154" s="66"/>
      <c r="D154" s="66"/>
      <c r="E154" s="68"/>
      <c r="F154" s="6" t="s">
        <v>24</v>
      </c>
      <c r="G154" s="4" t="s">
        <v>11</v>
      </c>
      <c r="H154" s="50" t="s">
        <v>11</v>
      </c>
      <c r="I154" s="4" t="s">
        <v>11</v>
      </c>
      <c r="J154" s="4" t="s">
        <v>11</v>
      </c>
      <c r="K154" s="46" t="s">
        <v>11</v>
      </c>
      <c r="L154" s="4" t="s">
        <v>11</v>
      </c>
      <c r="M154" s="4" t="s">
        <v>11</v>
      </c>
      <c r="N154" s="30" t="s">
        <v>11</v>
      </c>
      <c r="O154" s="66"/>
      <c r="P154" s="66"/>
      <c r="Q154" s="66"/>
      <c r="R154" s="66"/>
      <c r="S154" s="66"/>
      <c r="T154" s="83"/>
      <c r="U154" s="66"/>
      <c r="V154" s="66"/>
      <c r="W154" s="66"/>
      <c r="X154" s="60"/>
    </row>
    <row r="155" spans="1:24" ht="33" customHeight="1" x14ac:dyDescent="0.25">
      <c r="A155" s="66">
        <v>6</v>
      </c>
      <c r="B155" s="69" t="s">
        <v>64</v>
      </c>
      <c r="C155" s="66">
        <f t="shared" si="65"/>
        <v>2022</v>
      </c>
      <c r="D155" s="66">
        <f t="shared" si="65"/>
        <v>2027</v>
      </c>
      <c r="E155" s="68" t="s">
        <v>22</v>
      </c>
      <c r="F155" s="6" t="s">
        <v>28</v>
      </c>
      <c r="G155" s="17">
        <f>G156+G157+G158</f>
        <v>2408400</v>
      </c>
      <c r="H155" s="17">
        <f t="shared" ref="H155" si="66">H156+H157+H158</f>
        <v>0</v>
      </c>
      <c r="I155" s="17">
        <f t="shared" ref="I155:M155" si="67">I156+I157+I158</f>
        <v>2408400</v>
      </c>
      <c r="J155" s="17">
        <f t="shared" si="67"/>
        <v>0</v>
      </c>
      <c r="K155" s="47">
        <f t="shared" si="67"/>
        <v>0</v>
      </c>
      <c r="L155" s="17">
        <f t="shared" si="67"/>
        <v>0</v>
      </c>
      <c r="M155" s="17">
        <f t="shared" si="67"/>
        <v>0</v>
      </c>
      <c r="N155" s="17">
        <v>0</v>
      </c>
      <c r="O155" s="66" t="s">
        <v>11</v>
      </c>
      <c r="P155" s="66" t="s">
        <v>11</v>
      </c>
      <c r="Q155" s="66" t="s">
        <v>11</v>
      </c>
      <c r="R155" s="66" t="s">
        <v>11</v>
      </c>
      <c r="S155" s="66" t="s">
        <v>11</v>
      </c>
      <c r="T155" s="83" t="s">
        <v>11</v>
      </c>
      <c r="U155" s="66" t="s">
        <v>11</v>
      </c>
      <c r="V155" s="66" t="s">
        <v>11</v>
      </c>
      <c r="W155" s="66" t="s">
        <v>11</v>
      </c>
      <c r="X155" s="58">
        <v>0</v>
      </c>
    </row>
    <row r="156" spans="1:24" ht="24" customHeight="1" x14ac:dyDescent="0.25">
      <c r="A156" s="66"/>
      <c r="B156" s="69"/>
      <c r="C156" s="66"/>
      <c r="D156" s="66"/>
      <c r="E156" s="68"/>
      <c r="F156" s="6" t="s">
        <v>29</v>
      </c>
      <c r="G156" s="17">
        <v>963.36</v>
      </c>
      <c r="H156" s="17">
        <v>0</v>
      </c>
      <c r="I156" s="17">
        <f t="shared" ref="I156" si="68">I160</f>
        <v>963.36</v>
      </c>
      <c r="J156" s="17">
        <v>0</v>
      </c>
      <c r="K156" s="47">
        <v>0</v>
      </c>
      <c r="L156" s="17">
        <v>0</v>
      </c>
      <c r="M156" s="17">
        <v>0</v>
      </c>
      <c r="N156" s="17">
        <v>0</v>
      </c>
      <c r="O156" s="66"/>
      <c r="P156" s="66"/>
      <c r="Q156" s="66"/>
      <c r="R156" s="66"/>
      <c r="S156" s="66"/>
      <c r="T156" s="83"/>
      <c r="U156" s="66"/>
      <c r="V156" s="66"/>
      <c r="W156" s="66"/>
      <c r="X156" s="59"/>
    </row>
    <row r="157" spans="1:24" ht="20.25" customHeight="1" x14ac:dyDescent="0.25">
      <c r="A157" s="66"/>
      <c r="B157" s="69"/>
      <c r="C157" s="66"/>
      <c r="D157" s="66"/>
      <c r="E157" s="68"/>
      <c r="F157" s="6" t="s">
        <v>24</v>
      </c>
      <c r="G157" s="17">
        <v>47204.639999999999</v>
      </c>
      <c r="H157" s="17">
        <v>0</v>
      </c>
      <c r="I157" s="17">
        <f>I161</f>
        <v>47204.639999999999</v>
      </c>
      <c r="J157" s="17">
        <v>0</v>
      </c>
      <c r="K157" s="47">
        <v>0</v>
      </c>
      <c r="L157" s="17">
        <v>0</v>
      </c>
      <c r="M157" s="17">
        <v>0</v>
      </c>
      <c r="N157" s="17">
        <v>0</v>
      </c>
      <c r="O157" s="66"/>
      <c r="P157" s="66"/>
      <c r="Q157" s="66"/>
      <c r="R157" s="66"/>
      <c r="S157" s="66"/>
      <c r="T157" s="83"/>
      <c r="U157" s="66"/>
      <c r="V157" s="66"/>
      <c r="W157" s="66"/>
      <c r="X157" s="59"/>
    </row>
    <row r="158" spans="1:24" ht="33.75" customHeight="1" x14ac:dyDescent="0.25">
      <c r="A158" s="66"/>
      <c r="B158" s="69"/>
      <c r="C158" s="66"/>
      <c r="D158" s="66"/>
      <c r="E158" s="68"/>
      <c r="F158" s="3" t="s">
        <v>47</v>
      </c>
      <c r="G158" s="17">
        <v>2360232</v>
      </c>
      <c r="H158" s="17">
        <v>0</v>
      </c>
      <c r="I158" s="17">
        <v>2360232</v>
      </c>
      <c r="J158" s="17">
        <v>0</v>
      </c>
      <c r="K158" s="47">
        <v>0</v>
      </c>
      <c r="L158" s="17">
        <v>0</v>
      </c>
      <c r="M158" s="17">
        <v>0</v>
      </c>
      <c r="N158" s="17">
        <v>0</v>
      </c>
      <c r="O158" s="66"/>
      <c r="P158" s="66"/>
      <c r="Q158" s="66"/>
      <c r="R158" s="66"/>
      <c r="S158" s="66"/>
      <c r="T158" s="83"/>
      <c r="U158" s="66"/>
      <c r="V158" s="66"/>
      <c r="W158" s="66"/>
      <c r="X158" s="60"/>
    </row>
    <row r="159" spans="1:24" ht="33.75" x14ac:dyDescent="0.25">
      <c r="A159" s="66">
        <v>6.1</v>
      </c>
      <c r="B159" s="69" t="s">
        <v>65</v>
      </c>
      <c r="C159" s="66">
        <f t="shared" ref="C159:D159" si="69">C131</f>
        <v>2022</v>
      </c>
      <c r="D159" s="66">
        <f t="shared" si="69"/>
        <v>2027</v>
      </c>
      <c r="E159" s="66" t="s">
        <v>22</v>
      </c>
      <c r="F159" s="6" t="s">
        <v>28</v>
      </c>
      <c r="G159" s="17">
        <f>G160+G161+G162</f>
        <v>2408400</v>
      </c>
      <c r="H159" s="17">
        <v>0</v>
      </c>
      <c r="I159" s="17">
        <f>I160+I161+I162</f>
        <v>2408400</v>
      </c>
      <c r="J159" s="17">
        <v>0</v>
      </c>
      <c r="K159" s="47">
        <v>0</v>
      </c>
      <c r="L159" s="17">
        <v>0</v>
      </c>
      <c r="M159" s="17">
        <v>0</v>
      </c>
      <c r="N159" s="17">
        <v>0</v>
      </c>
      <c r="O159" s="66" t="s">
        <v>48</v>
      </c>
      <c r="P159" s="66" t="s">
        <v>43</v>
      </c>
      <c r="Q159" s="66">
        <v>94</v>
      </c>
      <c r="R159" s="64">
        <v>0</v>
      </c>
      <c r="S159" s="66">
        <v>94</v>
      </c>
      <c r="T159" s="66">
        <v>0</v>
      </c>
      <c r="U159" s="66">
        <v>0</v>
      </c>
      <c r="V159" s="66">
        <v>0</v>
      </c>
      <c r="W159" s="66">
        <v>0</v>
      </c>
      <c r="X159" s="58">
        <v>0</v>
      </c>
    </row>
    <row r="160" spans="1:24" x14ac:dyDescent="0.25">
      <c r="A160" s="66"/>
      <c r="B160" s="69"/>
      <c r="C160" s="66"/>
      <c r="D160" s="66"/>
      <c r="E160" s="66"/>
      <c r="F160" s="6" t="s">
        <v>29</v>
      </c>
      <c r="G160" s="17">
        <v>963.36</v>
      </c>
      <c r="H160" s="17">
        <v>0</v>
      </c>
      <c r="I160" s="17">
        <v>963.36</v>
      </c>
      <c r="J160" s="17">
        <v>0</v>
      </c>
      <c r="K160" s="47">
        <v>0</v>
      </c>
      <c r="L160" s="17">
        <v>0</v>
      </c>
      <c r="M160" s="17">
        <v>0</v>
      </c>
      <c r="N160" s="17">
        <v>0</v>
      </c>
      <c r="O160" s="66"/>
      <c r="P160" s="66"/>
      <c r="Q160" s="66"/>
      <c r="R160" s="70"/>
      <c r="S160" s="66"/>
      <c r="T160" s="66"/>
      <c r="U160" s="66"/>
      <c r="V160" s="66"/>
      <c r="W160" s="66"/>
      <c r="X160" s="59"/>
    </row>
    <row r="161" spans="1:24" x14ac:dyDescent="0.25">
      <c r="A161" s="66"/>
      <c r="B161" s="69"/>
      <c r="C161" s="66"/>
      <c r="D161" s="66"/>
      <c r="E161" s="66"/>
      <c r="F161" s="6" t="s">
        <v>24</v>
      </c>
      <c r="G161" s="17">
        <v>47204.639999999999</v>
      </c>
      <c r="H161" s="17">
        <v>0</v>
      </c>
      <c r="I161" s="17">
        <v>47204.639999999999</v>
      </c>
      <c r="J161" s="17">
        <v>0</v>
      </c>
      <c r="K161" s="47">
        <v>0</v>
      </c>
      <c r="L161" s="17">
        <v>0</v>
      </c>
      <c r="M161" s="17">
        <v>0</v>
      </c>
      <c r="N161" s="17">
        <v>0</v>
      </c>
      <c r="O161" s="66"/>
      <c r="P161" s="66"/>
      <c r="Q161" s="66"/>
      <c r="R161" s="70"/>
      <c r="S161" s="66"/>
      <c r="T161" s="66"/>
      <c r="U161" s="66"/>
      <c r="V161" s="66"/>
      <c r="W161" s="66"/>
      <c r="X161" s="59"/>
    </row>
    <row r="162" spans="1:24" ht="79.5" customHeight="1" x14ac:dyDescent="0.25">
      <c r="A162" s="66"/>
      <c r="B162" s="69"/>
      <c r="C162" s="66"/>
      <c r="D162" s="66"/>
      <c r="E162" s="66"/>
      <c r="F162" s="3" t="s">
        <v>47</v>
      </c>
      <c r="G162" s="17">
        <v>2360232</v>
      </c>
      <c r="H162" s="17">
        <v>0</v>
      </c>
      <c r="I162" s="17">
        <v>2360232</v>
      </c>
      <c r="J162" s="17">
        <v>0</v>
      </c>
      <c r="K162" s="47">
        <v>0</v>
      </c>
      <c r="L162" s="17">
        <v>0</v>
      </c>
      <c r="M162" s="17">
        <v>0</v>
      </c>
      <c r="N162" s="17">
        <v>0</v>
      </c>
      <c r="O162" s="66"/>
      <c r="P162" s="66"/>
      <c r="Q162" s="66"/>
      <c r="R162" s="65"/>
      <c r="S162" s="66"/>
      <c r="T162" s="66"/>
      <c r="U162" s="66"/>
      <c r="V162" s="66"/>
      <c r="W162" s="66"/>
      <c r="X162" s="60"/>
    </row>
    <row r="163" spans="1:24" ht="33.75" x14ac:dyDescent="0.25">
      <c r="A163" s="66" t="s">
        <v>44</v>
      </c>
      <c r="B163" s="66"/>
      <c r="C163" s="66">
        <f t="shared" ref="C163:D163" si="70">C131</f>
        <v>2022</v>
      </c>
      <c r="D163" s="66">
        <f t="shared" si="70"/>
        <v>2027</v>
      </c>
      <c r="E163" s="66"/>
      <c r="F163" s="56" t="s">
        <v>28</v>
      </c>
      <c r="G163" s="9">
        <f>SUM(G164:G166)</f>
        <v>80263782.090000004</v>
      </c>
      <c r="H163" s="7">
        <f>SUM(H164:H166)</f>
        <v>4534181.6400000006</v>
      </c>
      <c r="I163" s="7">
        <f>SUM(I164:I166)</f>
        <v>42244541.5</v>
      </c>
      <c r="J163" s="7">
        <f>J164+J165+J166</f>
        <v>8847785.5899999999</v>
      </c>
      <c r="K163" s="49">
        <f t="shared" ref="K163" si="71">K164+K165+K166</f>
        <v>14971973.57</v>
      </c>
      <c r="L163" s="7">
        <v>6837456.9299999997</v>
      </c>
      <c r="M163" s="7">
        <v>1742671.43</v>
      </c>
      <c r="N163" s="7">
        <v>1085171.43</v>
      </c>
      <c r="O163" s="66" t="s">
        <v>19</v>
      </c>
      <c r="P163" s="66" t="s">
        <v>19</v>
      </c>
      <c r="Q163" s="66" t="s">
        <v>19</v>
      </c>
      <c r="R163" s="66" t="s">
        <v>19</v>
      </c>
      <c r="S163" s="66" t="s">
        <v>19</v>
      </c>
      <c r="T163" s="66" t="s">
        <v>19</v>
      </c>
      <c r="U163" s="66" t="s">
        <v>19</v>
      </c>
      <c r="V163" s="66" t="s">
        <v>19</v>
      </c>
      <c r="W163" s="66" t="s">
        <v>19</v>
      </c>
      <c r="X163" s="118" t="s">
        <v>19</v>
      </c>
    </row>
    <row r="164" spans="1:24" x14ac:dyDescent="0.25">
      <c r="A164" s="66"/>
      <c r="B164" s="66"/>
      <c r="C164" s="66"/>
      <c r="D164" s="66"/>
      <c r="E164" s="66"/>
      <c r="F164" s="56" t="s">
        <v>29</v>
      </c>
      <c r="G164" s="9">
        <f>SUM(H164:N164)</f>
        <v>36710749.969999999</v>
      </c>
      <c r="H164" s="7">
        <f t="shared" ref="H164" si="72">SUM(H15+H23+H33+H52+H135+H156)</f>
        <v>1950881.73</v>
      </c>
      <c r="I164" s="7">
        <f>SUM(I15+G23+I33+I52+I135+I156)</f>
        <v>2611121.29</v>
      </c>
      <c r="J164" s="7">
        <f t="shared" ref="J164" si="73">SUM(J15+J23+J33+J52+J135+J156)</f>
        <v>8847785.5899999999</v>
      </c>
      <c r="K164" s="49">
        <v>13635661.57</v>
      </c>
      <c r="L164" s="7">
        <v>6837456.9299999997</v>
      </c>
      <c r="M164" s="7">
        <v>1742671.43</v>
      </c>
      <c r="N164" s="7">
        <v>1085171.43</v>
      </c>
      <c r="O164" s="66"/>
      <c r="P164" s="66"/>
      <c r="Q164" s="66"/>
      <c r="R164" s="66"/>
      <c r="S164" s="66"/>
      <c r="T164" s="66"/>
      <c r="U164" s="66"/>
      <c r="V164" s="66"/>
      <c r="W164" s="66"/>
      <c r="X164" s="118"/>
    </row>
    <row r="165" spans="1:24" x14ac:dyDescent="0.25">
      <c r="A165" s="66"/>
      <c r="B165" s="66"/>
      <c r="C165" s="66"/>
      <c r="D165" s="66"/>
      <c r="E165" s="66"/>
      <c r="F165" s="56" t="s">
        <v>24</v>
      </c>
      <c r="G165" s="7">
        <f>SUM(H165:N165)</f>
        <v>41192800.120000005</v>
      </c>
      <c r="H165" s="7">
        <f t="shared" ref="H165" si="74">SUM(H16+H24+H34+H53+H136+H158)</f>
        <v>2583299.91</v>
      </c>
      <c r="I165" s="7">
        <f>SUM(I16+G24+I34+I53+I136+I158)</f>
        <v>37273188.210000001</v>
      </c>
      <c r="J165" s="7">
        <f t="shared" ref="J165:M165" si="75">SUM(J16+J24+J34+J53+J136+J158)</f>
        <v>0</v>
      </c>
      <c r="K165" s="49">
        <v>1336312</v>
      </c>
      <c r="L165" s="7">
        <v>0</v>
      </c>
      <c r="M165" s="7">
        <f t="shared" si="75"/>
        <v>0</v>
      </c>
      <c r="N165" s="7">
        <v>0</v>
      </c>
      <c r="O165" s="66"/>
      <c r="P165" s="66"/>
      <c r="Q165" s="66"/>
      <c r="R165" s="66"/>
      <c r="S165" s="66"/>
      <c r="T165" s="66"/>
      <c r="U165" s="66"/>
      <c r="V165" s="66"/>
      <c r="W165" s="66"/>
      <c r="X165" s="118"/>
    </row>
    <row r="166" spans="1:24" x14ac:dyDescent="0.25">
      <c r="A166" s="66"/>
      <c r="B166" s="66"/>
      <c r="C166" s="66"/>
      <c r="D166" s="66"/>
      <c r="E166" s="66"/>
      <c r="F166" s="56" t="s">
        <v>47</v>
      </c>
      <c r="G166" s="7">
        <f>SUM(I166:M166)</f>
        <v>2360232</v>
      </c>
      <c r="H166" s="7">
        <f>H158</f>
        <v>0</v>
      </c>
      <c r="I166" s="7">
        <f t="shared" ref="I166:M166" si="76">I158</f>
        <v>2360232</v>
      </c>
      <c r="J166" s="7">
        <f t="shared" si="76"/>
        <v>0</v>
      </c>
      <c r="K166" s="49">
        <f t="shared" si="76"/>
        <v>0</v>
      </c>
      <c r="L166" s="7">
        <f t="shared" si="76"/>
        <v>0</v>
      </c>
      <c r="M166" s="7">
        <f t="shared" si="76"/>
        <v>0</v>
      </c>
      <c r="N166" s="7">
        <v>0</v>
      </c>
      <c r="O166" s="66"/>
      <c r="P166" s="66"/>
      <c r="Q166" s="66"/>
      <c r="R166" s="66"/>
      <c r="S166" s="66"/>
      <c r="T166" s="66"/>
      <c r="U166" s="66"/>
      <c r="V166" s="66"/>
      <c r="W166" s="66"/>
      <c r="X166" s="118"/>
    </row>
  </sheetData>
  <mergeCells count="812">
    <mergeCell ref="T2:W3"/>
    <mergeCell ref="T1:W1"/>
    <mergeCell ref="O159:O162"/>
    <mergeCell ref="Q163:Q166"/>
    <mergeCell ref="Q131:Q133"/>
    <mergeCell ref="R59:R61"/>
    <mergeCell ref="R41:R43"/>
    <mergeCell ref="R38:R40"/>
    <mergeCell ref="R35:R37"/>
    <mergeCell ref="R32:R34"/>
    <mergeCell ref="R107:R109"/>
    <mergeCell ref="R104:R106"/>
    <mergeCell ref="R101:R103"/>
    <mergeCell ref="R98:R100"/>
    <mergeCell ref="R95:R97"/>
    <mergeCell ref="R92:R94"/>
    <mergeCell ref="R89:R91"/>
    <mergeCell ref="R86:R88"/>
    <mergeCell ref="R83:R85"/>
    <mergeCell ref="R44:R46"/>
    <mergeCell ref="R47:R49"/>
    <mergeCell ref="R51:R53"/>
    <mergeCell ref="R54:R58"/>
    <mergeCell ref="R134:R136"/>
    <mergeCell ref="R131:R133"/>
    <mergeCell ref="R122:R124"/>
    <mergeCell ref="R119:R121"/>
    <mergeCell ref="R116:R118"/>
    <mergeCell ref="R113:R115"/>
    <mergeCell ref="R110:R112"/>
    <mergeCell ref="R163:R166"/>
    <mergeCell ref="R159:R162"/>
    <mergeCell ref="R155:R158"/>
    <mergeCell ref="R152:R154"/>
    <mergeCell ref="R149:R151"/>
    <mergeCell ref="R146:R148"/>
    <mergeCell ref="R143:R145"/>
    <mergeCell ref="R140:R142"/>
    <mergeCell ref="R137:R139"/>
    <mergeCell ref="R6:X6"/>
    <mergeCell ref="H6:N6"/>
    <mergeCell ref="H12:H13"/>
    <mergeCell ref="R12:R13"/>
    <mergeCell ref="R17:R19"/>
    <mergeCell ref="H20:H21"/>
    <mergeCell ref="R20:R21"/>
    <mergeCell ref="R22:R24"/>
    <mergeCell ref="R25:R27"/>
    <mergeCell ref="X22:X24"/>
    <mergeCell ref="W22:W24"/>
    <mergeCell ref="V22:V24"/>
    <mergeCell ref="U22:U24"/>
    <mergeCell ref="T22:T24"/>
    <mergeCell ref="S22:S24"/>
    <mergeCell ref="Q22:Q24"/>
    <mergeCell ref="P22:P24"/>
    <mergeCell ref="O22:O24"/>
    <mergeCell ref="V17:V19"/>
    <mergeCell ref="W17:W19"/>
    <mergeCell ref="P17:P19"/>
    <mergeCell ref="Q17:Q19"/>
    <mergeCell ref="S17:S19"/>
    <mergeCell ref="T17:T19"/>
    <mergeCell ref="X159:X162"/>
    <mergeCell ref="X163:X166"/>
    <mergeCell ref="X128:X130"/>
    <mergeCell ref="X131:X133"/>
    <mergeCell ref="X134:X136"/>
    <mergeCell ref="X137:X139"/>
    <mergeCell ref="X140:X142"/>
    <mergeCell ref="X143:X145"/>
    <mergeCell ref="X146:X148"/>
    <mergeCell ref="X149:X151"/>
    <mergeCell ref="X152:X154"/>
    <mergeCell ref="X95:X97"/>
    <mergeCell ref="X98:X100"/>
    <mergeCell ref="X101:X103"/>
    <mergeCell ref="X104:X106"/>
    <mergeCell ref="X116:X118"/>
    <mergeCell ref="X119:X121"/>
    <mergeCell ref="X122:X124"/>
    <mergeCell ref="X125:X127"/>
    <mergeCell ref="X155:X158"/>
    <mergeCell ref="X113:X115"/>
    <mergeCell ref="X110:X112"/>
    <mergeCell ref="X107:X109"/>
    <mergeCell ref="X68:X70"/>
    <mergeCell ref="X71:X73"/>
    <mergeCell ref="X74:X76"/>
    <mergeCell ref="X77:X79"/>
    <mergeCell ref="X80:X82"/>
    <mergeCell ref="X83:X85"/>
    <mergeCell ref="X86:X88"/>
    <mergeCell ref="X89:X91"/>
    <mergeCell ref="X92:X94"/>
    <mergeCell ref="X38:X40"/>
    <mergeCell ref="X41:X43"/>
    <mergeCell ref="V44:V46"/>
    <mergeCell ref="X47:X49"/>
    <mergeCell ref="X51:X53"/>
    <mergeCell ref="X54:X58"/>
    <mergeCell ref="X59:X61"/>
    <mergeCell ref="X62:X64"/>
    <mergeCell ref="V65:V67"/>
    <mergeCell ref="W65:W67"/>
    <mergeCell ref="W41:W43"/>
    <mergeCell ref="X44:X46"/>
    <mergeCell ref="V38:V40"/>
    <mergeCell ref="W38:W40"/>
    <mergeCell ref="X65:X67"/>
    <mergeCell ref="Q86:Q88"/>
    <mergeCell ref="S86:S88"/>
    <mergeCell ref="S98:S100"/>
    <mergeCell ref="U83:U85"/>
    <mergeCell ref="U86:U88"/>
    <mergeCell ref="T71:T73"/>
    <mergeCell ref="U71:U73"/>
    <mergeCell ref="R80:R82"/>
    <mergeCell ref="R77:R79"/>
    <mergeCell ref="R74:R76"/>
    <mergeCell ref="R71:R73"/>
    <mergeCell ref="Q71:Q73"/>
    <mergeCell ref="O104:O106"/>
    <mergeCell ref="P104:P106"/>
    <mergeCell ref="Q104:Q106"/>
    <mergeCell ref="O95:O97"/>
    <mergeCell ref="P95:P97"/>
    <mergeCell ref="Q95:Q97"/>
    <mergeCell ref="S95:S97"/>
    <mergeCell ref="S92:S94"/>
    <mergeCell ref="T92:T94"/>
    <mergeCell ref="E101:E103"/>
    <mergeCell ref="B98:B100"/>
    <mergeCell ref="D65:D67"/>
    <mergeCell ref="E65:E67"/>
    <mergeCell ref="O65:O67"/>
    <mergeCell ref="P65:P67"/>
    <mergeCell ref="Q65:Q67"/>
    <mergeCell ref="S65:S67"/>
    <mergeCell ref="T65:T67"/>
    <mergeCell ref="D83:D85"/>
    <mergeCell ref="E83:E85"/>
    <mergeCell ref="D71:D73"/>
    <mergeCell ref="E71:E73"/>
    <mergeCell ref="C95:C97"/>
    <mergeCell ref="D95:D97"/>
    <mergeCell ref="E95:E97"/>
    <mergeCell ref="O71:O73"/>
    <mergeCell ref="O74:O76"/>
    <mergeCell ref="P71:P73"/>
    <mergeCell ref="P74:P76"/>
    <mergeCell ref="Q83:Q85"/>
    <mergeCell ref="S83:S85"/>
    <mergeCell ref="T83:T85"/>
    <mergeCell ref="T86:T88"/>
    <mergeCell ref="A98:A100"/>
    <mergeCell ref="C98:C100"/>
    <mergeCell ref="D98:D100"/>
    <mergeCell ref="E98:E100"/>
    <mergeCell ref="S104:S106"/>
    <mergeCell ref="T104:T106"/>
    <mergeCell ref="U104:U106"/>
    <mergeCell ref="V104:V106"/>
    <mergeCell ref="W104:W106"/>
    <mergeCell ref="A101:A103"/>
    <mergeCell ref="O101:O103"/>
    <mergeCell ref="P101:P103"/>
    <mergeCell ref="Q101:Q103"/>
    <mergeCell ref="O98:O100"/>
    <mergeCell ref="P98:P100"/>
    <mergeCell ref="Q98:Q100"/>
    <mergeCell ref="A104:A106"/>
    <mergeCell ref="B104:B106"/>
    <mergeCell ref="C104:C106"/>
    <mergeCell ref="D104:D106"/>
    <mergeCell ref="E104:E106"/>
    <mergeCell ref="B101:B103"/>
    <mergeCell ref="C101:C103"/>
    <mergeCell ref="D101:D103"/>
    <mergeCell ref="A89:A91"/>
    <mergeCell ref="B89:B91"/>
    <mergeCell ref="C89:C91"/>
    <mergeCell ref="D89:D91"/>
    <mergeCell ref="E89:E91"/>
    <mergeCell ref="O89:O91"/>
    <mergeCell ref="P89:P91"/>
    <mergeCell ref="Q89:Q91"/>
    <mergeCell ref="A92:A94"/>
    <mergeCell ref="B92:B94"/>
    <mergeCell ref="C92:C94"/>
    <mergeCell ref="D92:D94"/>
    <mergeCell ref="E92:E94"/>
    <mergeCell ref="O92:O94"/>
    <mergeCell ref="P92:P94"/>
    <mergeCell ref="Q92:Q94"/>
    <mergeCell ref="A95:A97"/>
    <mergeCell ref="B95:B97"/>
    <mergeCell ref="D119:D121"/>
    <mergeCell ref="E119:E121"/>
    <mergeCell ref="T122:T124"/>
    <mergeCell ref="A122:A124"/>
    <mergeCell ref="B122:B124"/>
    <mergeCell ref="C122:C124"/>
    <mergeCell ref="D122:D124"/>
    <mergeCell ref="E122:E124"/>
    <mergeCell ref="O122:O124"/>
    <mergeCell ref="P122:P124"/>
    <mergeCell ref="Q122:Q124"/>
    <mergeCell ref="S119:S121"/>
    <mergeCell ref="Q119:Q121"/>
    <mergeCell ref="O116:O118"/>
    <mergeCell ref="P116:P118"/>
    <mergeCell ref="Q116:Q118"/>
    <mergeCell ref="O107:O109"/>
    <mergeCell ref="P107:P109"/>
    <mergeCell ref="Q107:Q109"/>
    <mergeCell ref="O113:O115"/>
    <mergeCell ref="P113:P115"/>
    <mergeCell ref="Q113:Q115"/>
    <mergeCell ref="A74:A76"/>
    <mergeCell ref="B74:B76"/>
    <mergeCell ref="C74:C76"/>
    <mergeCell ref="D74:D76"/>
    <mergeCell ref="E74:E76"/>
    <mergeCell ref="A116:A118"/>
    <mergeCell ref="B116:B118"/>
    <mergeCell ref="C116:C118"/>
    <mergeCell ref="E116:E118"/>
    <mergeCell ref="D116:D118"/>
    <mergeCell ref="A107:A109"/>
    <mergeCell ref="B107:B109"/>
    <mergeCell ref="C107:C109"/>
    <mergeCell ref="D107:D109"/>
    <mergeCell ref="E107:E109"/>
    <mergeCell ref="A110:A112"/>
    <mergeCell ref="B110:B112"/>
    <mergeCell ref="C110:C112"/>
    <mergeCell ref="D110:D112"/>
    <mergeCell ref="A113:A115"/>
    <mergeCell ref="B113:B115"/>
    <mergeCell ref="C113:C115"/>
    <mergeCell ref="D113:D115"/>
    <mergeCell ref="E113:E115"/>
    <mergeCell ref="S113:S115"/>
    <mergeCell ref="E110:E112"/>
    <mergeCell ref="O110:O112"/>
    <mergeCell ref="P110:P112"/>
    <mergeCell ref="Q110:Q112"/>
    <mergeCell ref="S89:S91"/>
    <mergeCell ref="S122:S124"/>
    <mergeCell ref="U122:U124"/>
    <mergeCell ref="V122:V124"/>
    <mergeCell ref="S116:S118"/>
    <mergeCell ref="T116:T118"/>
    <mergeCell ref="U116:U118"/>
    <mergeCell ref="V116:V118"/>
    <mergeCell ref="S107:S109"/>
    <mergeCell ref="T107:T109"/>
    <mergeCell ref="U107:U109"/>
    <mergeCell ref="V107:V109"/>
    <mergeCell ref="S110:S112"/>
    <mergeCell ref="T110:T112"/>
    <mergeCell ref="U110:U112"/>
    <mergeCell ref="T113:T115"/>
    <mergeCell ref="U113:U115"/>
    <mergeCell ref="V113:V115"/>
    <mergeCell ref="S101:S103"/>
    <mergeCell ref="V83:V85"/>
    <mergeCell ref="W83:W85"/>
    <mergeCell ref="T80:T82"/>
    <mergeCell ref="U80:U82"/>
    <mergeCell ref="V80:V82"/>
    <mergeCell ref="S59:S61"/>
    <mergeCell ref="T59:T61"/>
    <mergeCell ref="U59:U61"/>
    <mergeCell ref="V59:V61"/>
    <mergeCell ref="W59:W61"/>
    <mergeCell ref="T62:T64"/>
    <mergeCell ref="U62:U64"/>
    <mergeCell ref="V62:V64"/>
    <mergeCell ref="W62:W64"/>
    <mergeCell ref="S62:S64"/>
    <mergeCell ref="T74:T76"/>
    <mergeCell ref="U74:U76"/>
    <mergeCell ref="V74:V76"/>
    <mergeCell ref="W74:W76"/>
    <mergeCell ref="S80:S82"/>
    <mergeCell ref="W77:W79"/>
    <mergeCell ref="S77:S79"/>
    <mergeCell ref="T77:T79"/>
    <mergeCell ref="S71:S73"/>
    <mergeCell ref="V89:V91"/>
    <mergeCell ref="W89:W91"/>
    <mergeCell ref="T101:T103"/>
    <mergeCell ref="U101:U103"/>
    <mergeCell ref="V101:V103"/>
    <mergeCell ref="W101:W103"/>
    <mergeCell ref="V92:V94"/>
    <mergeCell ref="W92:W94"/>
    <mergeCell ref="W122:W124"/>
    <mergeCell ref="W116:W118"/>
    <mergeCell ref="W107:W109"/>
    <mergeCell ref="V110:V112"/>
    <mergeCell ref="T95:T97"/>
    <mergeCell ref="U95:U97"/>
    <mergeCell ref="V95:V97"/>
    <mergeCell ref="W95:W97"/>
    <mergeCell ref="T98:T100"/>
    <mergeCell ref="U98:U100"/>
    <mergeCell ref="V98:V100"/>
    <mergeCell ref="W98:W100"/>
    <mergeCell ref="U92:U94"/>
    <mergeCell ref="C134:C136"/>
    <mergeCell ref="P80:P82"/>
    <mergeCell ref="P83:P85"/>
    <mergeCell ref="A86:A88"/>
    <mergeCell ref="B86:B88"/>
    <mergeCell ref="C86:C88"/>
    <mergeCell ref="D86:D88"/>
    <mergeCell ref="E86:E88"/>
    <mergeCell ref="O86:O88"/>
    <mergeCell ref="P86:P88"/>
    <mergeCell ref="B80:B82"/>
    <mergeCell ref="C80:C82"/>
    <mergeCell ref="D80:D82"/>
    <mergeCell ref="E80:E82"/>
    <mergeCell ref="O80:O82"/>
    <mergeCell ref="A83:A85"/>
    <mergeCell ref="B83:B85"/>
    <mergeCell ref="C83:C85"/>
    <mergeCell ref="D134:D136"/>
    <mergeCell ref="E134:E136"/>
    <mergeCell ref="P134:P136"/>
    <mergeCell ref="A119:A121"/>
    <mergeCell ref="B119:B121"/>
    <mergeCell ref="C119:C121"/>
    <mergeCell ref="A51:A53"/>
    <mergeCell ref="B51:B53"/>
    <mergeCell ref="C51:C53"/>
    <mergeCell ref="E131:E133"/>
    <mergeCell ref="A68:A70"/>
    <mergeCell ref="A163:B166"/>
    <mergeCell ref="C163:C166"/>
    <mergeCell ref="D163:D166"/>
    <mergeCell ref="E163:E166"/>
    <mergeCell ref="C137:C139"/>
    <mergeCell ref="D137:D139"/>
    <mergeCell ref="E137:E139"/>
    <mergeCell ref="D143:D145"/>
    <mergeCell ref="E143:E145"/>
    <mergeCell ref="C155:C158"/>
    <mergeCell ref="D155:D158"/>
    <mergeCell ref="E155:E158"/>
    <mergeCell ref="A140:A142"/>
    <mergeCell ref="B140:B142"/>
    <mergeCell ref="C140:C142"/>
    <mergeCell ref="D140:D142"/>
    <mergeCell ref="E140:E142"/>
    <mergeCell ref="A137:A139"/>
    <mergeCell ref="B137:B139"/>
    <mergeCell ref="B146:B148"/>
    <mergeCell ref="A159:A162"/>
    <mergeCell ref="B159:B162"/>
    <mergeCell ref="C159:C162"/>
    <mergeCell ref="D159:D162"/>
    <mergeCell ref="E159:E162"/>
    <mergeCell ref="A131:A133"/>
    <mergeCell ref="B131:B133"/>
    <mergeCell ref="C131:C133"/>
    <mergeCell ref="D131:D133"/>
    <mergeCell ref="A146:A148"/>
    <mergeCell ref="C146:C148"/>
    <mergeCell ref="D146:D148"/>
    <mergeCell ref="E146:E148"/>
    <mergeCell ref="A143:A145"/>
    <mergeCell ref="B143:B145"/>
    <mergeCell ref="C143:C145"/>
    <mergeCell ref="A149:A151"/>
    <mergeCell ref="B149:B151"/>
    <mergeCell ref="C149:C151"/>
    <mergeCell ref="D149:D151"/>
    <mergeCell ref="E149:E151"/>
    <mergeCell ref="A134:A136"/>
    <mergeCell ref="B134:B136"/>
    <mergeCell ref="A155:A158"/>
    <mergeCell ref="B155:B158"/>
    <mergeCell ref="T152:T154"/>
    <mergeCell ref="V146:V148"/>
    <mergeCell ref="O146:O148"/>
    <mergeCell ref="P146:P148"/>
    <mergeCell ref="Q146:Q148"/>
    <mergeCell ref="O155:O158"/>
    <mergeCell ref="P155:P158"/>
    <mergeCell ref="O152:O154"/>
    <mergeCell ref="P152:P154"/>
    <mergeCell ref="A152:A154"/>
    <mergeCell ref="B152:B154"/>
    <mergeCell ref="C152:C154"/>
    <mergeCell ref="D152:D154"/>
    <mergeCell ref="E152:E154"/>
    <mergeCell ref="T155:T158"/>
    <mergeCell ref="U155:U158"/>
    <mergeCell ref="V155:V158"/>
    <mergeCell ref="U152:U154"/>
    <mergeCell ref="V152:V154"/>
    <mergeCell ref="Q152:Q154"/>
    <mergeCell ref="O149:O151"/>
    <mergeCell ref="P149:P151"/>
    <mergeCell ref="W159:W162"/>
    <mergeCell ref="O163:O166"/>
    <mergeCell ref="P163:P166"/>
    <mergeCell ref="W155:W158"/>
    <mergeCell ref="Q74:Q76"/>
    <mergeCell ref="P159:P162"/>
    <mergeCell ref="Q159:Q162"/>
    <mergeCell ref="S159:S162"/>
    <mergeCell ref="U146:U148"/>
    <mergeCell ref="W163:W166"/>
    <mergeCell ref="W152:W154"/>
    <mergeCell ref="O83:O85"/>
    <mergeCell ref="O77:O79"/>
    <mergeCell ref="P77:P79"/>
    <mergeCell ref="Q77:Q79"/>
    <mergeCell ref="Q149:Q151"/>
    <mergeCell ref="O119:O121"/>
    <mergeCell ref="P119:P121"/>
    <mergeCell ref="P143:P145"/>
    <mergeCell ref="Q143:Q145"/>
    <mergeCell ref="P137:P139"/>
    <mergeCell ref="Q137:Q139"/>
    <mergeCell ref="O137:O139"/>
    <mergeCell ref="O134:O136"/>
    <mergeCell ref="S163:S166"/>
    <mergeCell ref="T163:T166"/>
    <mergeCell ref="U163:U166"/>
    <mergeCell ref="V163:V166"/>
    <mergeCell ref="T159:T162"/>
    <mergeCell ref="U159:U162"/>
    <mergeCell ref="V159:V162"/>
    <mergeCell ref="S155:S158"/>
    <mergeCell ref="S152:S154"/>
    <mergeCell ref="Q155:Q158"/>
    <mergeCell ref="E3:Q3"/>
    <mergeCell ref="Q80:Q82"/>
    <mergeCell ref="O143:O145"/>
    <mergeCell ref="Q134:Q136"/>
    <mergeCell ref="P131:P133"/>
    <mergeCell ref="V134:V136"/>
    <mergeCell ref="W134:W136"/>
    <mergeCell ref="V131:V133"/>
    <mergeCell ref="W131:W133"/>
    <mergeCell ref="T119:T121"/>
    <mergeCell ref="U119:U121"/>
    <mergeCell ref="V119:V121"/>
    <mergeCell ref="W80:W82"/>
    <mergeCell ref="U77:U79"/>
    <mergeCell ref="V77:V79"/>
    <mergeCell ref="W119:W121"/>
    <mergeCell ref="V140:V142"/>
    <mergeCell ref="W140:W142"/>
    <mergeCell ref="V86:V88"/>
    <mergeCell ref="W86:W88"/>
    <mergeCell ref="W110:W112"/>
    <mergeCell ref="W113:W115"/>
    <mergeCell ref="V137:V139"/>
    <mergeCell ref="W137:W139"/>
    <mergeCell ref="S149:S151"/>
    <mergeCell ref="T149:T151"/>
    <mergeCell ref="U149:U151"/>
    <mergeCell ref="V149:V151"/>
    <mergeCell ref="W149:W151"/>
    <mergeCell ref="S140:S142"/>
    <mergeCell ref="W143:W145"/>
    <mergeCell ref="U143:U145"/>
    <mergeCell ref="S137:S139"/>
    <mergeCell ref="T137:T139"/>
    <mergeCell ref="U137:U139"/>
    <mergeCell ref="S143:S145"/>
    <mergeCell ref="T143:T145"/>
    <mergeCell ref="V143:V145"/>
    <mergeCell ref="W146:W148"/>
    <mergeCell ref="S146:S148"/>
    <mergeCell ref="T146:T148"/>
    <mergeCell ref="T140:T142"/>
    <mergeCell ref="S131:S133"/>
    <mergeCell ref="T131:T133"/>
    <mergeCell ref="U131:U133"/>
    <mergeCell ref="O131:O133"/>
    <mergeCell ref="S134:S136"/>
    <mergeCell ref="T134:T136"/>
    <mergeCell ref="U134:U136"/>
    <mergeCell ref="U140:U142"/>
    <mergeCell ref="P62:P64"/>
    <mergeCell ref="Q62:Q64"/>
    <mergeCell ref="P68:P70"/>
    <mergeCell ref="Q68:Q70"/>
    <mergeCell ref="S74:S76"/>
    <mergeCell ref="O125:O127"/>
    <mergeCell ref="P125:P127"/>
    <mergeCell ref="Q125:Q127"/>
    <mergeCell ref="S125:S127"/>
    <mergeCell ref="T125:T127"/>
    <mergeCell ref="U125:U127"/>
    <mergeCell ref="O140:O142"/>
    <mergeCell ref="P140:P142"/>
    <mergeCell ref="Q140:Q142"/>
    <mergeCell ref="T89:T91"/>
    <mergeCell ref="U89:U91"/>
    <mergeCell ref="V68:V70"/>
    <mergeCell ref="W68:W70"/>
    <mergeCell ref="S68:S70"/>
    <mergeCell ref="T68:T70"/>
    <mergeCell ref="U68:U70"/>
    <mergeCell ref="R65:R67"/>
    <mergeCell ref="R62:R64"/>
    <mergeCell ref="V71:V73"/>
    <mergeCell ref="W71:W73"/>
    <mergeCell ref="U65:U67"/>
    <mergeCell ref="R68:R70"/>
    <mergeCell ref="C65:C67"/>
    <mergeCell ref="O68:O70"/>
    <mergeCell ref="O59:O61"/>
    <mergeCell ref="P59:P61"/>
    <mergeCell ref="Q59:Q61"/>
    <mergeCell ref="A54:A58"/>
    <mergeCell ref="B54:B58"/>
    <mergeCell ref="C54:C58"/>
    <mergeCell ref="D54:D58"/>
    <mergeCell ref="E54:E58"/>
    <mergeCell ref="M56:M57"/>
    <mergeCell ref="F54:F55"/>
    <mergeCell ref="G54:G55"/>
    <mergeCell ref="I54:I55"/>
    <mergeCell ref="J54:J55"/>
    <mergeCell ref="K54:K55"/>
    <mergeCell ref="L54:L55"/>
    <mergeCell ref="O62:O64"/>
    <mergeCell ref="A65:A67"/>
    <mergeCell ref="B65:B67"/>
    <mergeCell ref="L56:L57"/>
    <mergeCell ref="H54:H55"/>
    <mergeCell ref="H56:H57"/>
    <mergeCell ref="D51:D53"/>
    <mergeCell ref="A80:A82"/>
    <mergeCell ref="A59:A61"/>
    <mergeCell ref="A62:A64"/>
    <mergeCell ref="B59:B61"/>
    <mergeCell ref="C59:C61"/>
    <mergeCell ref="D59:D61"/>
    <mergeCell ref="E59:E61"/>
    <mergeCell ref="B62:B64"/>
    <mergeCell ref="C62:C64"/>
    <mergeCell ref="D62:D64"/>
    <mergeCell ref="A77:A79"/>
    <mergeCell ref="B77:B79"/>
    <mergeCell ref="C77:C79"/>
    <mergeCell ref="D77:D79"/>
    <mergeCell ref="E77:E79"/>
    <mergeCell ref="E62:E64"/>
    <mergeCell ref="B68:B70"/>
    <mergeCell ref="C68:C70"/>
    <mergeCell ref="D68:D70"/>
    <mergeCell ref="E68:E70"/>
    <mergeCell ref="A71:A73"/>
    <mergeCell ref="B71:B73"/>
    <mergeCell ref="C71:C73"/>
    <mergeCell ref="S51:S53"/>
    <mergeCell ref="A47:A49"/>
    <mergeCell ref="B47:B49"/>
    <mergeCell ref="C47:C49"/>
    <mergeCell ref="T54:T58"/>
    <mergeCell ref="U54:U58"/>
    <mergeCell ref="V54:V58"/>
    <mergeCell ref="W54:W58"/>
    <mergeCell ref="F56:F57"/>
    <mergeCell ref="G56:G57"/>
    <mergeCell ref="I56:I57"/>
    <mergeCell ref="J56:J57"/>
    <mergeCell ref="K56:K57"/>
    <mergeCell ref="M54:M55"/>
    <mergeCell ref="O54:O58"/>
    <mergeCell ref="P54:P58"/>
    <mergeCell ref="Q54:Q58"/>
    <mergeCell ref="S54:S58"/>
    <mergeCell ref="W47:W49"/>
    <mergeCell ref="Q47:Q49"/>
    <mergeCell ref="S47:S49"/>
    <mergeCell ref="T47:T49"/>
    <mergeCell ref="U47:U49"/>
    <mergeCell ref="V47:V49"/>
    <mergeCell ref="T51:T53"/>
    <mergeCell ref="U51:U53"/>
    <mergeCell ref="V51:V53"/>
    <mergeCell ref="W51:W53"/>
    <mergeCell ref="A44:A46"/>
    <mergeCell ref="B44:B46"/>
    <mergeCell ref="C44:C46"/>
    <mergeCell ref="D44:D46"/>
    <mergeCell ref="E44:E46"/>
    <mergeCell ref="U44:U46"/>
    <mergeCell ref="W44:W46"/>
    <mergeCell ref="Q44:Q46"/>
    <mergeCell ref="S44:S46"/>
    <mergeCell ref="T44:T46"/>
    <mergeCell ref="O44:O46"/>
    <mergeCell ref="P44:P46"/>
    <mergeCell ref="E51:E53"/>
    <mergeCell ref="O51:O53"/>
    <mergeCell ref="P51:P53"/>
    <mergeCell ref="Q51:Q53"/>
    <mergeCell ref="D47:D49"/>
    <mergeCell ref="E47:E49"/>
    <mergeCell ref="O47:O49"/>
    <mergeCell ref="P47:P49"/>
    <mergeCell ref="A41:A43"/>
    <mergeCell ref="C41:C43"/>
    <mergeCell ref="D41:D43"/>
    <mergeCell ref="E41:E43"/>
    <mergeCell ref="O41:O43"/>
    <mergeCell ref="P41:P43"/>
    <mergeCell ref="Q41:Q43"/>
    <mergeCell ref="P38:P40"/>
    <mergeCell ref="Q38:Q40"/>
    <mergeCell ref="B41:B43"/>
    <mergeCell ref="S38:S40"/>
    <mergeCell ref="T38:T40"/>
    <mergeCell ref="U38:U40"/>
    <mergeCell ref="A38:A40"/>
    <mergeCell ref="B38:B40"/>
    <mergeCell ref="C38:C40"/>
    <mergeCell ref="D38:D40"/>
    <mergeCell ref="E38:E40"/>
    <mergeCell ref="O38:O40"/>
    <mergeCell ref="S41:S43"/>
    <mergeCell ref="T41:T43"/>
    <mergeCell ref="U41:U43"/>
    <mergeCell ref="V41:V43"/>
    <mergeCell ref="W35:W37"/>
    <mergeCell ref="V32:V34"/>
    <mergeCell ref="W32:W34"/>
    <mergeCell ref="A35:A37"/>
    <mergeCell ref="B35:B37"/>
    <mergeCell ref="C35:C37"/>
    <mergeCell ref="D35:D37"/>
    <mergeCell ref="E35:E37"/>
    <mergeCell ref="O35:O37"/>
    <mergeCell ref="P35:P37"/>
    <mergeCell ref="Q35:Q37"/>
    <mergeCell ref="P32:P34"/>
    <mergeCell ref="Q32:Q34"/>
    <mergeCell ref="S32:S34"/>
    <mergeCell ref="T32:T34"/>
    <mergeCell ref="U32:U34"/>
    <mergeCell ref="A32:A34"/>
    <mergeCell ref="B32:B34"/>
    <mergeCell ref="C32:C34"/>
    <mergeCell ref="D32:D34"/>
    <mergeCell ref="E32:E34"/>
    <mergeCell ref="O32:O34"/>
    <mergeCell ref="S28:S30"/>
    <mergeCell ref="T28:T30"/>
    <mergeCell ref="U28:U30"/>
    <mergeCell ref="V28:V30"/>
    <mergeCell ref="S35:S37"/>
    <mergeCell ref="T35:T37"/>
    <mergeCell ref="U35:U37"/>
    <mergeCell ref="V35:V37"/>
    <mergeCell ref="R28:R30"/>
    <mergeCell ref="W28:W30"/>
    <mergeCell ref="V25:V27"/>
    <mergeCell ref="W25:W27"/>
    <mergeCell ref="S25:S27"/>
    <mergeCell ref="T25:T27"/>
    <mergeCell ref="U25:U27"/>
    <mergeCell ref="A28:A30"/>
    <mergeCell ref="B28:B30"/>
    <mergeCell ref="C28:C30"/>
    <mergeCell ref="D28:D30"/>
    <mergeCell ref="E28:E30"/>
    <mergeCell ref="O28:O30"/>
    <mergeCell ref="P28:P30"/>
    <mergeCell ref="Q28:Q30"/>
    <mergeCell ref="P25:P27"/>
    <mergeCell ref="Q25:Q27"/>
    <mergeCell ref="A25:A27"/>
    <mergeCell ref="B25:B27"/>
    <mergeCell ref="C25:C27"/>
    <mergeCell ref="D25:D27"/>
    <mergeCell ref="E25:E27"/>
    <mergeCell ref="O25:O27"/>
    <mergeCell ref="A22:A24"/>
    <mergeCell ref="B22:B24"/>
    <mergeCell ref="C22:C24"/>
    <mergeCell ref="D22:D24"/>
    <mergeCell ref="E22:E24"/>
    <mergeCell ref="P20:P21"/>
    <mergeCell ref="Q20:Q21"/>
    <mergeCell ref="S20:S21"/>
    <mergeCell ref="N20:N21"/>
    <mergeCell ref="I20:I21"/>
    <mergeCell ref="J20:J21"/>
    <mergeCell ref="K20:K21"/>
    <mergeCell ref="L20:L21"/>
    <mergeCell ref="M20:M21"/>
    <mergeCell ref="O20:O21"/>
    <mergeCell ref="A20:A21"/>
    <mergeCell ref="B20:B21"/>
    <mergeCell ref="C20:C21"/>
    <mergeCell ref="D20:D21"/>
    <mergeCell ref="E20:E21"/>
    <mergeCell ref="F20:F21"/>
    <mergeCell ref="G20:G21"/>
    <mergeCell ref="U17:U19"/>
    <mergeCell ref="A17:A19"/>
    <mergeCell ref="B17:B19"/>
    <mergeCell ref="C17:C19"/>
    <mergeCell ref="D17:D19"/>
    <mergeCell ref="E17:E19"/>
    <mergeCell ref="O17:O19"/>
    <mergeCell ref="V20:V21"/>
    <mergeCell ref="W20:W21"/>
    <mergeCell ref="T20:T21"/>
    <mergeCell ref="U20:U21"/>
    <mergeCell ref="A14:A16"/>
    <mergeCell ref="B14:B16"/>
    <mergeCell ref="C14:C16"/>
    <mergeCell ref="D14:D16"/>
    <mergeCell ref="E14:E16"/>
    <mergeCell ref="O12:O13"/>
    <mergeCell ref="P12:P13"/>
    <mergeCell ref="Q12:Q13"/>
    <mergeCell ref="I12:I13"/>
    <mergeCell ref="J12:J13"/>
    <mergeCell ref="K12:K13"/>
    <mergeCell ref="L12:L13"/>
    <mergeCell ref="M12:M13"/>
    <mergeCell ref="A12:A13"/>
    <mergeCell ref="C12:C13"/>
    <mergeCell ref="D12:D13"/>
    <mergeCell ref="E12:E13"/>
    <mergeCell ref="F12:F13"/>
    <mergeCell ref="G12:G13"/>
    <mergeCell ref="U12:U13"/>
    <mergeCell ref="V12:V13"/>
    <mergeCell ref="W12:W13"/>
    <mergeCell ref="S12:S13"/>
    <mergeCell ref="T12:T13"/>
    <mergeCell ref="A10:B11"/>
    <mergeCell ref="C10:C11"/>
    <mergeCell ref="D10:D11"/>
    <mergeCell ref="E10:E11"/>
    <mergeCell ref="F10:F11"/>
    <mergeCell ref="G10:G11"/>
    <mergeCell ref="I10:I11"/>
    <mergeCell ref="J10:J11"/>
    <mergeCell ref="S10:S11"/>
    <mergeCell ref="T10:T11"/>
    <mergeCell ref="U10:U11"/>
    <mergeCell ref="V10:V11"/>
    <mergeCell ref="W10:W11"/>
    <mergeCell ref="K10:K11"/>
    <mergeCell ref="L10:L11"/>
    <mergeCell ref="M10:M11"/>
    <mergeCell ref="O10:O11"/>
    <mergeCell ref="P10:P11"/>
    <mergeCell ref="Q10:Q11"/>
    <mergeCell ref="V125:V127"/>
    <mergeCell ref="W125:W127"/>
    <mergeCell ref="A125:A127"/>
    <mergeCell ref="B125:B127"/>
    <mergeCell ref="C125:C127"/>
    <mergeCell ref="D125:D127"/>
    <mergeCell ref="E125:E127"/>
    <mergeCell ref="S128:S130"/>
    <mergeCell ref="T128:T130"/>
    <mergeCell ref="U128:U130"/>
    <mergeCell ref="V128:V130"/>
    <mergeCell ref="W128:W130"/>
    <mergeCell ref="A128:A130"/>
    <mergeCell ref="B128:B130"/>
    <mergeCell ref="C128:C130"/>
    <mergeCell ref="D128:D130"/>
    <mergeCell ref="E128:E130"/>
    <mergeCell ref="O128:O130"/>
    <mergeCell ref="P128:P130"/>
    <mergeCell ref="Q128:Q130"/>
    <mergeCell ref="R125:R127"/>
    <mergeCell ref="R128:R130"/>
    <mergeCell ref="X17:X19"/>
    <mergeCell ref="X20:X21"/>
    <mergeCell ref="X25:X27"/>
    <mergeCell ref="X28:X30"/>
    <mergeCell ref="X32:X34"/>
    <mergeCell ref="X35:X37"/>
    <mergeCell ref="G5:N5"/>
    <mergeCell ref="F4:N4"/>
    <mergeCell ref="O4:X4"/>
    <mergeCell ref="Q5:X5"/>
    <mergeCell ref="A9:X9"/>
    <mergeCell ref="N12:N13"/>
    <mergeCell ref="X12:X13"/>
    <mergeCell ref="O5:O7"/>
    <mergeCell ref="P5:P7"/>
    <mergeCell ref="G6:G7"/>
    <mergeCell ref="Q6:Q7"/>
    <mergeCell ref="A4:A7"/>
    <mergeCell ref="B4:B7"/>
    <mergeCell ref="C4:D4"/>
    <mergeCell ref="E4:E7"/>
    <mergeCell ref="C5:C7"/>
    <mergeCell ref="D5:D7"/>
    <mergeCell ref="F5:F7"/>
  </mergeCells>
  <pageMargins left="0.70866141732283461" right="0.70866141732283461" top="0.74803149606299213" bottom="0.74803149606299213" header="0.31496062992125984" footer="0.31496062992125984"/>
  <pageSetup paperSize="9" scale="54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2025-06-03T08:24:04Z</dcterms:modified>
</cp:coreProperties>
</file>